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<sst xmlns="http://schemas.openxmlformats.org/spreadsheetml/2006/main" count="72" uniqueCount="23">
  <si>
    <t>buccal</t>
  </si>
  <si>
    <t>palatinal</t>
  </si>
  <si>
    <t>lingual</t>
  </si>
  <si>
    <t>palantinal</t>
  </si>
  <si>
    <t>tooth</t>
  </si>
  <si>
    <t>PESA</t>
  </si>
  <si>
    <t>PISA (mm2)</t>
  </si>
  <si>
    <r>
      <t xml:space="preserve">Total </t>
    </r>
    <r>
      <rPr>
        <b/>
        <sz val="10"/>
        <rFont val="Arial"/>
        <family val="2"/>
      </rPr>
      <t>Periodontal Epithelial Surface Area</t>
    </r>
    <r>
      <rPr>
        <sz val="10"/>
        <rFont val="Arial"/>
        <family val="0"/>
      </rPr>
      <t xml:space="preserve"> (mm2)</t>
    </r>
  </si>
  <si>
    <r>
      <t xml:space="preserve">Total </t>
    </r>
    <r>
      <rPr>
        <b/>
        <sz val="10"/>
        <rFont val="Arial"/>
        <family val="2"/>
      </rPr>
      <t>Periodontal Inflamed Surface Area</t>
    </r>
    <r>
      <rPr>
        <sz val="10"/>
        <rFont val="Arial"/>
        <family val="0"/>
      </rPr>
      <t xml:space="preserve"> (mm2)</t>
    </r>
  </si>
  <si>
    <r>
      <t>nr of sites with</t>
    </r>
    <r>
      <rPr>
        <sz val="8"/>
        <rFont val="Arial"/>
        <family val="2"/>
      </rPr>
      <t xml:space="preserve"> BOP</t>
    </r>
  </si>
  <si>
    <t>LGM</t>
  </si>
  <si>
    <t>LGM = Location of Gingival Margin relative to CEJ</t>
  </si>
  <si>
    <t>CAL</t>
  </si>
  <si>
    <t>CAL = Clinical Attachment Level relative to CEJ</t>
  </si>
  <si>
    <t>(mm2)</t>
  </si>
  <si>
    <t xml:space="preserve"> (mm2)</t>
  </si>
  <si>
    <t xml:space="preserve">ALSA </t>
  </si>
  <si>
    <t>ALSA</t>
  </si>
  <si>
    <t>RSA</t>
  </si>
  <si>
    <t>ALSA = Attachment Loss Surface Area</t>
  </si>
  <si>
    <t>PESA = Periodontal Epithelial Surface Area</t>
  </si>
  <si>
    <t>PISA =   Periodontal Inflamed Surface Area</t>
  </si>
  <si>
    <t>RSA =    Recession Surface Area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</si>
</sst>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54"/>
  <sheetViews>
    <sheetView tabSelected="1" zoomScale="75" zoomScaleNormal="75" workbookViewId="0" topLeftCell="A1">
      <selection activeCell="H45" sqref="H45:L45"/>
    </sheetView>
  </sheetViews>
  <sheetFormatPr defaultColWidth="9.140625" defaultRowHeight="12.75"/>
  <cols>
    <col min="1" max="1" width="9.8515625" style="0" customWidth="1"/>
    <col min="2" max="2" width="8.8515625" style="0" bestFit="1" customWidth="1"/>
    <col min="3" max="50" width="3.140625" style="0" bestFit="1" customWidth="1"/>
    <col min="51" max="51" width="9.8515625" style="0" bestFit="1" customWidth="1"/>
    <col min="52" max="52" width="10.7109375" style="0" customWidth="1"/>
  </cols>
  <sheetData>
    <row r="1" ht="13.5" thickBot="1"/>
    <row r="2" spans="2:51" ht="14.25" thickBot="1" thickTop="1">
      <c r="B2" s="2" t="s">
        <v>4</v>
      </c>
      <c r="C2" s="35">
        <v>18</v>
      </c>
      <c r="D2" s="36"/>
      <c r="E2" s="37"/>
      <c r="F2" s="36">
        <v>17</v>
      </c>
      <c r="G2" s="36"/>
      <c r="H2" s="37"/>
      <c r="I2" s="36">
        <v>16</v>
      </c>
      <c r="J2" s="36"/>
      <c r="K2" s="37"/>
      <c r="L2" s="36">
        <v>15</v>
      </c>
      <c r="M2" s="36"/>
      <c r="N2" s="37"/>
      <c r="O2" s="36">
        <v>14</v>
      </c>
      <c r="P2" s="36"/>
      <c r="Q2" s="37"/>
      <c r="R2" s="36">
        <v>13</v>
      </c>
      <c r="S2" s="36"/>
      <c r="T2" s="37"/>
      <c r="U2" s="36">
        <v>12</v>
      </c>
      <c r="V2" s="36"/>
      <c r="W2" s="37"/>
      <c r="X2" s="36">
        <v>11</v>
      </c>
      <c r="Y2" s="36"/>
      <c r="Z2" s="38"/>
      <c r="AA2" s="36">
        <v>21</v>
      </c>
      <c r="AB2" s="36"/>
      <c r="AC2" s="37"/>
      <c r="AD2" s="36">
        <v>22</v>
      </c>
      <c r="AE2" s="36"/>
      <c r="AF2" s="37"/>
      <c r="AG2" s="36">
        <v>23</v>
      </c>
      <c r="AH2" s="36"/>
      <c r="AI2" s="37"/>
      <c r="AJ2" s="36">
        <v>24</v>
      </c>
      <c r="AK2" s="36"/>
      <c r="AL2" s="37"/>
      <c r="AM2" s="36">
        <v>25</v>
      </c>
      <c r="AN2" s="36"/>
      <c r="AO2" s="37"/>
      <c r="AP2" s="36">
        <v>26</v>
      </c>
      <c r="AQ2" s="36"/>
      <c r="AR2" s="37"/>
      <c r="AS2" s="36">
        <v>27</v>
      </c>
      <c r="AT2" s="36"/>
      <c r="AU2" s="37"/>
      <c r="AV2" s="36">
        <v>28</v>
      </c>
      <c r="AW2" s="36"/>
      <c r="AX2" s="38"/>
      <c r="AY2" t="s">
        <v>4</v>
      </c>
    </row>
    <row r="3" spans="1:52" ht="13.5" thickTop="1">
      <c r="A3" t="s">
        <v>12</v>
      </c>
      <c r="B3" s="1" t="s">
        <v>0</v>
      </c>
      <c r="E3" s="3"/>
      <c r="F3">
        <v>0</v>
      </c>
      <c r="G3">
        <v>0</v>
      </c>
      <c r="H3" s="3">
        <v>0</v>
      </c>
      <c r="I3" s="12">
        <v>0</v>
      </c>
      <c r="J3" s="12">
        <v>0</v>
      </c>
      <c r="K3" s="3">
        <v>0</v>
      </c>
      <c r="L3" s="12">
        <v>0</v>
      </c>
      <c r="M3" s="12">
        <v>0</v>
      </c>
      <c r="N3" s="3">
        <v>0</v>
      </c>
      <c r="O3" s="12">
        <v>0</v>
      </c>
      <c r="P3" s="12">
        <v>0</v>
      </c>
      <c r="Q3" s="3">
        <v>0</v>
      </c>
      <c r="R3" s="12">
        <v>0</v>
      </c>
      <c r="S3" s="12">
        <v>0</v>
      </c>
      <c r="T3" s="3">
        <v>0</v>
      </c>
      <c r="U3" s="12">
        <v>0</v>
      </c>
      <c r="V3" s="12">
        <v>0</v>
      </c>
      <c r="W3" s="3">
        <v>0</v>
      </c>
      <c r="X3" s="12">
        <v>0</v>
      </c>
      <c r="Y3" s="12">
        <v>0</v>
      </c>
      <c r="Z3" s="1">
        <v>0</v>
      </c>
      <c r="AA3" s="12">
        <v>0</v>
      </c>
      <c r="AB3" s="12">
        <v>0</v>
      </c>
      <c r="AC3" s="3">
        <v>0</v>
      </c>
      <c r="AD3" s="12">
        <v>0</v>
      </c>
      <c r="AE3" s="12">
        <v>0</v>
      </c>
      <c r="AF3" s="3">
        <v>0</v>
      </c>
      <c r="AG3" s="12">
        <v>0</v>
      </c>
      <c r="AH3" s="12">
        <v>0</v>
      </c>
      <c r="AI3" s="3">
        <v>0</v>
      </c>
      <c r="AJ3" s="12">
        <v>0</v>
      </c>
      <c r="AK3" s="12">
        <v>0</v>
      </c>
      <c r="AL3" s="3">
        <v>0</v>
      </c>
      <c r="AM3" s="12">
        <v>0</v>
      </c>
      <c r="AN3" s="12">
        <v>0</v>
      </c>
      <c r="AO3" s="3">
        <v>0</v>
      </c>
      <c r="AP3" s="12">
        <v>0</v>
      </c>
      <c r="AQ3" s="12">
        <v>0</v>
      </c>
      <c r="AR3" s="3">
        <v>0</v>
      </c>
      <c r="AS3" s="12">
        <v>0</v>
      </c>
      <c r="AT3" s="12">
        <v>0</v>
      </c>
      <c r="AU3" s="3">
        <v>0</v>
      </c>
      <c r="AX3" s="1"/>
      <c r="AY3" t="s">
        <v>0</v>
      </c>
      <c r="AZ3" t="s">
        <v>12</v>
      </c>
    </row>
    <row r="4" spans="1:52" ht="13.5" thickBot="1">
      <c r="A4" s="6"/>
      <c r="B4" s="9" t="s">
        <v>1</v>
      </c>
      <c r="C4" s="6"/>
      <c r="D4" s="6"/>
      <c r="E4" s="7"/>
      <c r="F4" s="6">
        <v>0</v>
      </c>
      <c r="G4" s="6">
        <v>0</v>
      </c>
      <c r="H4" s="7">
        <v>0</v>
      </c>
      <c r="I4" s="6">
        <v>0</v>
      </c>
      <c r="J4" s="6">
        <v>0</v>
      </c>
      <c r="K4" s="7">
        <v>0</v>
      </c>
      <c r="L4" s="6">
        <v>0</v>
      </c>
      <c r="M4" s="6">
        <v>0</v>
      </c>
      <c r="N4" s="7">
        <v>0</v>
      </c>
      <c r="O4" s="6">
        <v>0</v>
      </c>
      <c r="P4" s="6">
        <v>0</v>
      </c>
      <c r="Q4" s="7">
        <v>0</v>
      </c>
      <c r="R4" s="6">
        <v>0</v>
      </c>
      <c r="S4" s="6">
        <v>0</v>
      </c>
      <c r="T4" s="7">
        <v>0</v>
      </c>
      <c r="U4" s="6">
        <v>0</v>
      </c>
      <c r="V4" s="6">
        <v>0</v>
      </c>
      <c r="W4" s="7">
        <v>0</v>
      </c>
      <c r="X4" s="6">
        <v>0</v>
      </c>
      <c r="Y4" s="6">
        <v>0</v>
      </c>
      <c r="Z4" s="9">
        <v>0</v>
      </c>
      <c r="AA4" s="6">
        <v>0</v>
      </c>
      <c r="AB4" s="6">
        <v>0</v>
      </c>
      <c r="AC4" s="7">
        <v>0</v>
      </c>
      <c r="AD4" s="6">
        <v>0</v>
      </c>
      <c r="AE4" s="6">
        <v>0</v>
      </c>
      <c r="AF4" s="7">
        <v>0</v>
      </c>
      <c r="AG4" s="6">
        <v>0</v>
      </c>
      <c r="AH4" s="6">
        <v>0</v>
      </c>
      <c r="AI4" s="7">
        <v>0</v>
      </c>
      <c r="AJ4" s="6">
        <v>0</v>
      </c>
      <c r="AK4" s="6">
        <v>0</v>
      </c>
      <c r="AL4" s="7">
        <v>0</v>
      </c>
      <c r="AM4" s="6">
        <v>0</v>
      </c>
      <c r="AN4" s="6">
        <v>0</v>
      </c>
      <c r="AO4" s="7">
        <v>0</v>
      </c>
      <c r="AP4" s="6">
        <v>0</v>
      </c>
      <c r="AQ4" s="6">
        <v>0</v>
      </c>
      <c r="AR4" s="7">
        <v>0</v>
      </c>
      <c r="AS4" s="6">
        <v>0</v>
      </c>
      <c r="AT4" s="6">
        <v>0</v>
      </c>
      <c r="AU4" s="7">
        <v>0</v>
      </c>
      <c r="AV4" s="6"/>
      <c r="AW4" s="6"/>
      <c r="AX4" s="9"/>
      <c r="AY4" s="8" t="s">
        <v>3</v>
      </c>
      <c r="AZ4" s="6"/>
    </row>
    <row r="5" spans="2:51" ht="13.5" thickTop="1">
      <c r="B5" s="1" t="s">
        <v>2</v>
      </c>
      <c r="E5" s="4"/>
      <c r="F5">
        <v>0</v>
      </c>
      <c r="G5">
        <v>0</v>
      </c>
      <c r="H5" s="4">
        <v>0</v>
      </c>
      <c r="I5" s="12">
        <v>0</v>
      </c>
      <c r="J5" s="12">
        <v>0</v>
      </c>
      <c r="K5" s="4">
        <v>0</v>
      </c>
      <c r="L5" s="12">
        <v>0</v>
      </c>
      <c r="M5" s="12">
        <v>0</v>
      </c>
      <c r="N5" s="4">
        <v>0</v>
      </c>
      <c r="O5" s="12">
        <v>0</v>
      </c>
      <c r="P5" s="12">
        <v>0</v>
      </c>
      <c r="Q5" s="4">
        <v>0</v>
      </c>
      <c r="R5" s="12">
        <v>0</v>
      </c>
      <c r="S5" s="12">
        <v>0</v>
      </c>
      <c r="T5" s="4">
        <v>0</v>
      </c>
      <c r="U5" s="12">
        <v>0</v>
      </c>
      <c r="V5" s="12">
        <v>0</v>
      </c>
      <c r="W5" s="4">
        <v>0</v>
      </c>
      <c r="X5" s="12">
        <v>0</v>
      </c>
      <c r="Y5" s="12">
        <v>0</v>
      </c>
      <c r="Z5" s="1">
        <v>0</v>
      </c>
      <c r="AA5" s="12">
        <v>0</v>
      </c>
      <c r="AB5" s="12">
        <v>0</v>
      </c>
      <c r="AC5" s="4">
        <v>0</v>
      </c>
      <c r="AD5" s="12">
        <v>0</v>
      </c>
      <c r="AE5" s="12">
        <v>0</v>
      </c>
      <c r="AF5" s="4">
        <v>0</v>
      </c>
      <c r="AG5" s="12">
        <v>0</v>
      </c>
      <c r="AH5" s="12">
        <v>0</v>
      </c>
      <c r="AI5" s="4">
        <v>0</v>
      </c>
      <c r="AJ5" s="12">
        <v>0</v>
      </c>
      <c r="AK5" s="12">
        <v>0</v>
      </c>
      <c r="AL5" s="4">
        <v>0</v>
      </c>
      <c r="AM5" s="12">
        <v>0</v>
      </c>
      <c r="AN5" s="12">
        <v>0</v>
      </c>
      <c r="AO5" s="4">
        <v>0</v>
      </c>
      <c r="AP5" s="12">
        <v>0</v>
      </c>
      <c r="AQ5" s="12">
        <v>0</v>
      </c>
      <c r="AR5" s="4">
        <v>0</v>
      </c>
      <c r="AS5" s="12">
        <v>0</v>
      </c>
      <c r="AT5" s="12">
        <v>0</v>
      </c>
      <c r="AU5" s="4">
        <v>0</v>
      </c>
      <c r="AX5" s="1"/>
      <c r="AY5" t="s">
        <v>2</v>
      </c>
    </row>
    <row r="6" spans="1:52" ht="13.5" thickBot="1">
      <c r="A6" t="s">
        <v>12</v>
      </c>
      <c r="B6" s="1" t="s">
        <v>0</v>
      </c>
      <c r="E6" s="5"/>
      <c r="F6">
        <v>0</v>
      </c>
      <c r="G6">
        <v>0</v>
      </c>
      <c r="H6" s="5">
        <v>0</v>
      </c>
      <c r="I6" s="12">
        <v>0</v>
      </c>
      <c r="J6" s="12">
        <v>0</v>
      </c>
      <c r="K6" s="5">
        <v>0</v>
      </c>
      <c r="L6" s="12">
        <v>0</v>
      </c>
      <c r="M6" s="12">
        <v>0</v>
      </c>
      <c r="N6" s="5">
        <v>0</v>
      </c>
      <c r="O6" s="12">
        <v>0</v>
      </c>
      <c r="P6" s="12">
        <v>0</v>
      </c>
      <c r="Q6" s="5">
        <v>0</v>
      </c>
      <c r="R6" s="12">
        <v>0</v>
      </c>
      <c r="S6" s="12">
        <v>0</v>
      </c>
      <c r="T6" s="5">
        <v>0</v>
      </c>
      <c r="U6" s="12">
        <v>0</v>
      </c>
      <c r="V6" s="12">
        <v>0</v>
      </c>
      <c r="W6" s="5">
        <v>0</v>
      </c>
      <c r="X6" s="12">
        <v>0</v>
      </c>
      <c r="Y6" s="12">
        <v>0</v>
      </c>
      <c r="Z6" s="1">
        <v>0</v>
      </c>
      <c r="AA6" s="12">
        <v>0</v>
      </c>
      <c r="AB6" s="12">
        <v>0</v>
      </c>
      <c r="AC6" s="5">
        <v>0</v>
      </c>
      <c r="AD6" s="12">
        <v>0</v>
      </c>
      <c r="AE6" s="12">
        <v>0</v>
      </c>
      <c r="AF6" s="5">
        <v>0</v>
      </c>
      <c r="AG6" s="12">
        <v>0</v>
      </c>
      <c r="AH6" s="12">
        <v>0</v>
      </c>
      <c r="AI6" s="5">
        <v>0</v>
      </c>
      <c r="AJ6" s="12">
        <v>0</v>
      </c>
      <c r="AK6" s="12">
        <v>0</v>
      </c>
      <c r="AL6" s="5">
        <v>0</v>
      </c>
      <c r="AM6" s="12">
        <v>0</v>
      </c>
      <c r="AN6" s="12">
        <v>0</v>
      </c>
      <c r="AO6" s="5">
        <v>0</v>
      </c>
      <c r="AP6" s="12">
        <v>0</v>
      </c>
      <c r="AQ6" s="12">
        <v>0</v>
      </c>
      <c r="AR6" s="5">
        <v>0</v>
      </c>
      <c r="AS6" s="12">
        <v>0</v>
      </c>
      <c r="AT6" s="12">
        <v>0</v>
      </c>
      <c r="AU6" s="5">
        <v>0</v>
      </c>
      <c r="AX6" s="1"/>
      <c r="AY6" t="s">
        <v>0</v>
      </c>
      <c r="AZ6" t="s">
        <v>12</v>
      </c>
    </row>
    <row r="7" spans="2:51" ht="14.25" thickBot="1" thickTop="1">
      <c r="B7" s="2" t="s">
        <v>4</v>
      </c>
      <c r="C7" s="35">
        <v>48</v>
      </c>
      <c r="D7" s="36"/>
      <c r="E7" s="37"/>
      <c r="F7" s="36">
        <v>47</v>
      </c>
      <c r="G7" s="36"/>
      <c r="H7" s="37"/>
      <c r="I7" s="36">
        <v>46</v>
      </c>
      <c r="J7" s="36"/>
      <c r="K7" s="37"/>
      <c r="L7" s="36">
        <v>45</v>
      </c>
      <c r="M7" s="36"/>
      <c r="N7" s="37"/>
      <c r="O7" s="36">
        <v>44</v>
      </c>
      <c r="P7" s="36"/>
      <c r="Q7" s="37"/>
      <c r="R7" s="36">
        <v>43</v>
      </c>
      <c r="S7" s="36"/>
      <c r="T7" s="37"/>
      <c r="U7" s="36">
        <v>42</v>
      </c>
      <c r="V7" s="36"/>
      <c r="W7" s="37"/>
      <c r="X7" s="36">
        <v>41</v>
      </c>
      <c r="Y7" s="36"/>
      <c r="Z7" s="38"/>
      <c r="AA7" s="36">
        <v>31</v>
      </c>
      <c r="AB7" s="36"/>
      <c r="AC7" s="37"/>
      <c r="AD7" s="36">
        <v>32</v>
      </c>
      <c r="AE7" s="36"/>
      <c r="AF7" s="37"/>
      <c r="AG7" s="36">
        <v>33</v>
      </c>
      <c r="AH7" s="36"/>
      <c r="AI7" s="37"/>
      <c r="AJ7" s="36">
        <v>34</v>
      </c>
      <c r="AK7" s="36"/>
      <c r="AL7" s="37"/>
      <c r="AM7" s="36">
        <v>35</v>
      </c>
      <c r="AN7" s="36"/>
      <c r="AO7" s="37"/>
      <c r="AP7" s="36">
        <v>36</v>
      </c>
      <c r="AQ7" s="36"/>
      <c r="AR7" s="37"/>
      <c r="AS7" s="36">
        <v>37</v>
      </c>
      <c r="AT7" s="36"/>
      <c r="AU7" s="37"/>
      <c r="AV7" s="36">
        <v>38</v>
      </c>
      <c r="AW7" s="36"/>
      <c r="AX7" s="38"/>
      <c r="AY7" t="s">
        <v>4</v>
      </c>
    </row>
    <row r="8" ht="13.5" thickTop="1"/>
    <row r="9" ht="13.5" thickBot="1"/>
    <row r="10" spans="2:51" ht="14.25" thickBot="1" thickTop="1">
      <c r="B10" s="2" t="s">
        <v>4</v>
      </c>
      <c r="C10" s="35">
        <v>18</v>
      </c>
      <c r="D10" s="36"/>
      <c r="E10" s="37"/>
      <c r="F10" s="36">
        <v>17</v>
      </c>
      <c r="G10" s="36"/>
      <c r="H10" s="37"/>
      <c r="I10" s="36">
        <v>16</v>
      </c>
      <c r="J10" s="36"/>
      <c r="K10" s="37"/>
      <c r="L10" s="36">
        <v>15</v>
      </c>
      <c r="M10" s="36"/>
      <c r="N10" s="37"/>
      <c r="O10" s="36">
        <v>14</v>
      </c>
      <c r="P10" s="36"/>
      <c r="Q10" s="37"/>
      <c r="R10" s="36">
        <v>13</v>
      </c>
      <c r="S10" s="36"/>
      <c r="T10" s="37"/>
      <c r="U10" s="36">
        <v>12</v>
      </c>
      <c r="V10" s="36"/>
      <c r="W10" s="37"/>
      <c r="X10" s="36">
        <v>11</v>
      </c>
      <c r="Y10" s="36"/>
      <c r="Z10" s="38"/>
      <c r="AA10" s="36">
        <v>21</v>
      </c>
      <c r="AB10" s="36"/>
      <c r="AC10" s="37"/>
      <c r="AD10" s="36">
        <v>22</v>
      </c>
      <c r="AE10" s="36"/>
      <c r="AF10" s="37"/>
      <c r="AG10" s="36">
        <v>23</v>
      </c>
      <c r="AH10" s="36"/>
      <c r="AI10" s="37"/>
      <c r="AJ10" s="36">
        <v>24</v>
      </c>
      <c r="AK10" s="36"/>
      <c r="AL10" s="37"/>
      <c r="AM10" s="36">
        <v>25</v>
      </c>
      <c r="AN10" s="36"/>
      <c r="AO10" s="37"/>
      <c r="AP10" s="36">
        <v>26</v>
      </c>
      <c r="AQ10" s="36"/>
      <c r="AR10" s="37"/>
      <c r="AS10" s="36">
        <v>27</v>
      </c>
      <c r="AT10" s="36"/>
      <c r="AU10" s="37"/>
      <c r="AV10" s="36">
        <v>28</v>
      </c>
      <c r="AW10" s="36"/>
      <c r="AX10" s="38"/>
      <c r="AY10" t="s">
        <v>4</v>
      </c>
    </row>
    <row r="11" spans="1:52" ht="13.5" thickTop="1">
      <c r="A11" t="s">
        <v>10</v>
      </c>
      <c r="B11" s="1" t="s">
        <v>0</v>
      </c>
      <c r="E11" s="3"/>
      <c r="F11">
        <v>0</v>
      </c>
      <c r="G11">
        <v>0</v>
      </c>
      <c r="H11" s="3">
        <v>0</v>
      </c>
      <c r="I11" s="12">
        <v>0</v>
      </c>
      <c r="J11" s="12">
        <v>0</v>
      </c>
      <c r="K11" s="3">
        <v>0</v>
      </c>
      <c r="L11" s="12">
        <v>0</v>
      </c>
      <c r="M11" s="12">
        <v>0</v>
      </c>
      <c r="N11" s="3">
        <v>0</v>
      </c>
      <c r="O11" s="12">
        <v>0</v>
      </c>
      <c r="P11" s="12">
        <v>0</v>
      </c>
      <c r="Q11" s="3">
        <v>0</v>
      </c>
      <c r="R11" s="12">
        <v>0</v>
      </c>
      <c r="S11" s="12">
        <v>0</v>
      </c>
      <c r="T11" s="3">
        <v>0</v>
      </c>
      <c r="U11" s="12">
        <v>0</v>
      </c>
      <c r="V11" s="12">
        <v>0</v>
      </c>
      <c r="W11" s="3">
        <v>0</v>
      </c>
      <c r="X11" s="12">
        <v>0</v>
      </c>
      <c r="Y11" s="12">
        <v>0</v>
      </c>
      <c r="Z11" s="1">
        <v>0</v>
      </c>
      <c r="AA11" s="12">
        <v>0</v>
      </c>
      <c r="AB11" s="12">
        <v>0</v>
      </c>
      <c r="AC11" s="3">
        <v>0</v>
      </c>
      <c r="AD11" s="12">
        <v>0</v>
      </c>
      <c r="AE11" s="12">
        <v>0</v>
      </c>
      <c r="AF11" s="3">
        <v>0</v>
      </c>
      <c r="AG11" s="12">
        <v>0</v>
      </c>
      <c r="AH11" s="12">
        <v>0</v>
      </c>
      <c r="AI11" s="3">
        <v>0</v>
      </c>
      <c r="AJ11" s="12">
        <v>0</v>
      </c>
      <c r="AK11" s="12">
        <v>0</v>
      </c>
      <c r="AL11" s="3">
        <v>0</v>
      </c>
      <c r="AM11" s="12">
        <v>0</v>
      </c>
      <c r="AN11" s="12">
        <v>0</v>
      </c>
      <c r="AO11" s="3">
        <v>0</v>
      </c>
      <c r="AP11" s="12">
        <v>0</v>
      </c>
      <c r="AQ11" s="12">
        <v>0</v>
      </c>
      <c r="AR11" s="3">
        <v>0</v>
      </c>
      <c r="AS11" s="12">
        <v>0</v>
      </c>
      <c r="AT11" s="12">
        <v>0</v>
      </c>
      <c r="AU11" s="3">
        <v>0</v>
      </c>
      <c r="AX11" s="1"/>
      <c r="AY11" t="s">
        <v>0</v>
      </c>
      <c r="AZ11" t="s">
        <v>10</v>
      </c>
    </row>
    <row r="12" spans="1:52" ht="13.5" thickBot="1">
      <c r="A12" s="6"/>
      <c r="B12" s="9" t="s">
        <v>1</v>
      </c>
      <c r="C12" s="6"/>
      <c r="D12" s="6"/>
      <c r="E12" s="7"/>
      <c r="F12" s="6">
        <v>0</v>
      </c>
      <c r="G12" s="6">
        <v>0</v>
      </c>
      <c r="H12" s="7">
        <v>0</v>
      </c>
      <c r="I12" s="6">
        <v>0</v>
      </c>
      <c r="J12" s="6">
        <v>0</v>
      </c>
      <c r="K12" s="7">
        <v>0</v>
      </c>
      <c r="L12" s="6">
        <v>0</v>
      </c>
      <c r="M12" s="6">
        <v>0</v>
      </c>
      <c r="N12" s="7">
        <v>0</v>
      </c>
      <c r="O12" s="6">
        <v>0</v>
      </c>
      <c r="P12" s="6">
        <v>0</v>
      </c>
      <c r="Q12" s="7">
        <v>0</v>
      </c>
      <c r="R12" s="6">
        <v>0</v>
      </c>
      <c r="S12" s="6">
        <v>0</v>
      </c>
      <c r="T12" s="7">
        <v>0</v>
      </c>
      <c r="U12" s="6">
        <v>0</v>
      </c>
      <c r="V12" s="6">
        <v>0</v>
      </c>
      <c r="W12" s="7">
        <v>0</v>
      </c>
      <c r="X12" s="6">
        <v>0</v>
      </c>
      <c r="Y12" s="6">
        <v>0</v>
      </c>
      <c r="Z12" s="9">
        <v>0</v>
      </c>
      <c r="AA12" s="6">
        <v>0</v>
      </c>
      <c r="AB12" s="6">
        <v>0</v>
      </c>
      <c r="AC12" s="7">
        <v>0</v>
      </c>
      <c r="AD12" s="6">
        <v>0</v>
      </c>
      <c r="AE12" s="6">
        <v>0</v>
      </c>
      <c r="AF12" s="7">
        <v>0</v>
      </c>
      <c r="AG12" s="6">
        <v>0</v>
      </c>
      <c r="AH12" s="6">
        <v>0</v>
      </c>
      <c r="AI12" s="7">
        <v>0</v>
      </c>
      <c r="AJ12" s="6">
        <v>0</v>
      </c>
      <c r="AK12" s="6">
        <v>0</v>
      </c>
      <c r="AL12" s="7">
        <v>0</v>
      </c>
      <c r="AM12" s="6">
        <v>0</v>
      </c>
      <c r="AN12" s="6">
        <v>0</v>
      </c>
      <c r="AO12" s="7">
        <v>0</v>
      </c>
      <c r="AP12" s="6">
        <v>0</v>
      </c>
      <c r="AQ12" s="6">
        <v>0</v>
      </c>
      <c r="AR12" s="7">
        <v>0</v>
      </c>
      <c r="AS12" s="6">
        <v>0</v>
      </c>
      <c r="AT12" s="6">
        <v>0</v>
      </c>
      <c r="AU12" s="7">
        <v>0</v>
      </c>
      <c r="AV12" s="6"/>
      <c r="AW12" s="6"/>
      <c r="AX12" s="9"/>
      <c r="AY12" s="8" t="s">
        <v>3</v>
      </c>
      <c r="AZ12" s="6"/>
    </row>
    <row r="13" spans="2:51" ht="13.5" thickTop="1">
      <c r="B13" s="1" t="s">
        <v>2</v>
      </c>
      <c r="E13" s="4"/>
      <c r="F13">
        <v>0</v>
      </c>
      <c r="G13">
        <v>0</v>
      </c>
      <c r="H13" s="4">
        <v>0</v>
      </c>
      <c r="I13" s="12">
        <v>0</v>
      </c>
      <c r="J13" s="12">
        <v>0</v>
      </c>
      <c r="K13" s="4">
        <v>0</v>
      </c>
      <c r="L13" s="12">
        <v>0</v>
      </c>
      <c r="M13" s="12">
        <v>0</v>
      </c>
      <c r="N13" s="4">
        <v>0</v>
      </c>
      <c r="O13" s="12">
        <v>0</v>
      </c>
      <c r="P13" s="12">
        <v>0</v>
      </c>
      <c r="Q13" s="4">
        <v>0</v>
      </c>
      <c r="R13" s="12">
        <v>0</v>
      </c>
      <c r="S13" s="12">
        <v>0</v>
      </c>
      <c r="T13" s="4">
        <v>0</v>
      </c>
      <c r="U13" s="12">
        <v>0</v>
      </c>
      <c r="V13" s="12">
        <v>0</v>
      </c>
      <c r="W13" s="4">
        <v>0</v>
      </c>
      <c r="X13" s="12">
        <v>0</v>
      </c>
      <c r="Y13" s="12">
        <v>0</v>
      </c>
      <c r="Z13" s="1">
        <v>0</v>
      </c>
      <c r="AA13" s="12">
        <v>0</v>
      </c>
      <c r="AB13" s="12">
        <v>0</v>
      </c>
      <c r="AC13" s="4">
        <v>0</v>
      </c>
      <c r="AD13" s="12">
        <v>0</v>
      </c>
      <c r="AE13" s="12">
        <v>0</v>
      </c>
      <c r="AF13" s="4">
        <v>0</v>
      </c>
      <c r="AG13" s="12">
        <v>0</v>
      </c>
      <c r="AH13" s="12">
        <v>0</v>
      </c>
      <c r="AI13" s="4">
        <v>0</v>
      </c>
      <c r="AJ13" s="12">
        <v>0</v>
      </c>
      <c r="AK13" s="12">
        <v>0</v>
      </c>
      <c r="AL13" s="4">
        <v>0</v>
      </c>
      <c r="AM13" s="12">
        <v>0</v>
      </c>
      <c r="AN13" s="12">
        <v>0</v>
      </c>
      <c r="AO13" s="4">
        <v>0</v>
      </c>
      <c r="AP13" s="12">
        <v>0</v>
      </c>
      <c r="AQ13" s="12">
        <v>0</v>
      </c>
      <c r="AR13" s="4">
        <v>0</v>
      </c>
      <c r="AS13" s="12">
        <v>0</v>
      </c>
      <c r="AT13" s="12">
        <v>0</v>
      </c>
      <c r="AU13" s="4">
        <v>0</v>
      </c>
      <c r="AX13" s="1"/>
      <c r="AY13" t="s">
        <v>2</v>
      </c>
    </row>
    <row r="14" spans="1:52" ht="13.5" thickBot="1">
      <c r="A14" t="s">
        <v>10</v>
      </c>
      <c r="B14" s="1" t="s">
        <v>0</v>
      </c>
      <c r="E14" s="5"/>
      <c r="F14">
        <v>0</v>
      </c>
      <c r="G14">
        <v>0</v>
      </c>
      <c r="H14" s="5">
        <v>0</v>
      </c>
      <c r="I14" s="12">
        <v>0</v>
      </c>
      <c r="J14" s="12">
        <v>0</v>
      </c>
      <c r="K14" s="5">
        <v>0</v>
      </c>
      <c r="L14" s="12">
        <v>0</v>
      </c>
      <c r="M14" s="12">
        <v>0</v>
      </c>
      <c r="N14" s="5">
        <v>0</v>
      </c>
      <c r="O14" s="12">
        <v>0</v>
      </c>
      <c r="P14" s="12">
        <v>0</v>
      </c>
      <c r="Q14" s="5">
        <v>0</v>
      </c>
      <c r="R14" s="12">
        <v>0</v>
      </c>
      <c r="S14" s="12">
        <v>0</v>
      </c>
      <c r="T14" s="5">
        <v>0</v>
      </c>
      <c r="U14" s="12">
        <v>0</v>
      </c>
      <c r="V14" s="12">
        <v>0</v>
      </c>
      <c r="W14" s="5">
        <v>0</v>
      </c>
      <c r="X14" s="12">
        <v>0</v>
      </c>
      <c r="Y14" s="12">
        <v>0</v>
      </c>
      <c r="Z14" s="1">
        <v>0</v>
      </c>
      <c r="AA14" s="12">
        <v>0</v>
      </c>
      <c r="AB14" s="12">
        <v>0</v>
      </c>
      <c r="AC14" s="5">
        <v>0</v>
      </c>
      <c r="AD14" s="12">
        <v>0</v>
      </c>
      <c r="AE14" s="12">
        <v>0</v>
      </c>
      <c r="AF14" s="5">
        <v>0</v>
      </c>
      <c r="AG14" s="12">
        <v>0</v>
      </c>
      <c r="AH14" s="12">
        <v>0</v>
      </c>
      <c r="AI14" s="5">
        <v>0</v>
      </c>
      <c r="AJ14" s="12">
        <v>0</v>
      </c>
      <c r="AK14" s="12">
        <v>0</v>
      </c>
      <c r="AL14" s="5">
        <v>0</v>
      </c>
      <c r="AM14" s="12">
        <v>0</v>
      </c>
      <c r="AN14" s="12">
        <v>0</v>
      </c>
      <c r="AO14" s="5">
        <v>0</v>
      </c>
      <c r="AP14" s="12">
        <v>0</v>
      </c>
      <c r="AQ14" s="12">
        <v>0</v>
      </c>
      <c r="AR14" s="5">
        <v>0</v>
      </c>
      <c r="AS14" s="12">
        <v>0</v>
      </c>
      <c r="AT14" s="12">
        <v>0</v>
      </c>
      <c r="AU14" s="5">
        <v>0</v>
      </c>
      <c r="AX14" s="1"/>
      <c r="AY14" t="s">
        <v>0</v>
      </c>
      <c r="AZ14" t="s">
        <v>10</v>
      </c>
    </row>
    <row r="15" spans="2:51" ht="14.25" thickBot="1" thickTop="1">
      <c r="B15" s="2" t="s">
        <v>4</v>
      </c>
      <c r="C15" s="35">
        <v>48</v>
      </c>
      <c r="D15" s="36"/>
      <c r="E15" s="37"/>
      <c r="F15" s="36">
        <v>47</v>
      </c>
      <c r="G15" s="36"/>
      <c r="H15" s="37"/>
      <c r="I15" s="36">
        <v>46</v>
      </c>
      <c r="J15" s="36"/>
      <c r="K15" s="37"/>
      <c r="L15" s="36">
        <v>45</v>
      </c>
      <c r="M15" s="36"/>
      <c r="N15" s="37"/>
      <c r="O15" s="36">
        <v>44</v>
      </c>
      <c r="P15" s="36"/>
      <c r="Q15" s="37"/>
      <c r="R15" s="36">
        <v>43</v>
      </c>
      <c r="S15" s="36"/>
      <c r="T15" s="37"/>
      <c r="U15" s="36">
        <v>42</v>
      </c>
      <c r="V15" s="36"/>
      <c r="W15" s="37"/>
      <c r="X15" s="36">
        <v>41</v>
      </c>
      <c r="Y15" s="36"/>
      <c r="Z15" s="38"/>
      <c r="AA15" s="36">
        <v>31</v>
      </c>
      <c r="AB15" s="36"/>
      <c r="AC15" s="37"/>
      <c r="AD15" s="36">
        <v>32</v>
      </c>
      <c r="AE15" s="36"/>
      <c r="AF15" s="37"/>
      <c r="AG15" s="36">
        <v>33</v>
      </c>
      <c r="AH15" s="36"/>
      <c r="AI15" s="37"/>
      <c r="AJ15" s="36">
        <v>34</v>
      </c>
      <c r="AK15" s="36"/>
      <c r="AL15" s="37"/>
      <c r="AM15" s="36">
        <v>35</v>
      </c>
      <c r="AN15" s="36"/>
      <c r="AO15" s="37"/>
      <c r="AP15" s="36">
        <v>36</v>
      </c>
      <c r="AQ15" s="36"/>
      <c r="AR15" s="37"/>
      <c r="AS15" s="36">
        <v>37</v>
      </c>
      <c r="AT15" s="36"/>
      <c r="AU15" s="37"/>
      <c r="AV15" s="36">
        <v>38</v>
      </c>
      <c r="AW15" s="36"/>
      <c r="AX15" s="38"/>
      <c r="AY15" t="s">
        <v>4</v>
      </c>
    </row>
    <row r="16" spans="2:50" ht="13.5" thickTop="1">
      <c r="B16" s="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2" ht="13.5" thickBot="1">
      <c r="A17" s="27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7"/>
      <c r="AZ17" s="27"/>
    </row>
    <row r="19" ht="13.5" thickBot="1"/>
    <row r="20" spans="1:52" ht="14.25" thickBot="1" thickTop="1">
      <c r="A20" s="33" t="s">
        <v>4</v>
      </c>
      <c r="B20" s="34"/>
      <c r="C20" s="35">
        <v>18</v>
      </c>
      <c r="D20" s="36"/>
      <c r="E20" s="37"/>
      <c r="F20" s="36">
        <v>17</v>
      </c>
      <c r="G20" s="36"/>
      <c r="H20" s="37"/>
      <c r="I20" s="36">
        <v>16</v>
      </c>
      <c r="J20" s="36"/>
      <c r="K20" s="37"/>
      <c r="L20" s="36">
        <v>15</v>
      </c>
      <c r="M20" s="36"/>
      <c r="N20" s="37"/>
      <c r="O20" s="36">
        <v>14</v>
      </c>
      <c r="P20" s="36"/>
      <c r="Q20" s="37"/>
      <c r="R20" s="36">
        <v>13</v>
      </c>
      <c r="S20" s="36"/>
      <c r="T20" s="37"/>
      <c r="U20" s="36">
        <v>12</v>
      </c>
      <c r="V20" s="36"/>
      <c r="W20" s="37"/>
      <c r="X20" s="36">
        <v>11</v>
      </c>
      <c r="Y20" s="36"/>
      <c r="Z20" s="38"/>
      <c r="AA20" s="36">
        <v>21</v>
      </c>
      <c r="AB20" s="36"/>
      <c r="AC20" s="37"/>
      <c r="AD20" s="36">
        <v>22</v>
      </c>
      <c r="AE20" s="36"/>
      <c r="AF20" s="37"/>
      <c r="AG20" s="36">
        <v>23</v>
      </c>
      <c r="AH20" s="36"/>
      <c r="AI20" s="37"/>
      <c r="AJ20" s="36">
        <v>24</v>
      </c>
      <c r="AK20" s="36"/>
      <c r="AL20" s="37"/>
      <c r="AM20" s="36">
        <v>25</v>
      </c>
      <c r="AN20" s="36"/>
      <c r="AO20" s="37"/>
      <c r="AP20" s="36">
        <v>26</v>
      </c>
      <c r="AQ20" s="36"/>
      <c r="AR20" s="37"/>
      <c r="AS20" s="36">
        <v>27</v>
      </c>
      <c r="AT20" s="36"/>
      <c r="AU20" s="37"/>
      <c r="AV20" s="36">
        <v>28</v>
      </c>
      <c r="AW20" s="36"/>
      <c r="AX20" s="38"/>
      <c r="AY20" s="39" t="s">
        <v>4</v>
      </c>
      <c r="AZ20" s="40"/>
    </row>
    <row r="21" spans="1:52" ht="13.5" thickTop="1">
      <c r="A21" s="33" t="s">
        <v>16</v>
      </c>
      <c r="B21" s="69"/>
      <c r="C21" s="41">
        <f>((C3+C4+D3+D4+E3+E4)/6)</f>
        <v>0</v>
      </c>
      <c r="D21" s="42"/>
      <c r="E21" s="43"/>
      <c r="F21" s="47">
        <f>(25.4265*(((F3+F4+G3+G4+H3+H4)/6)^1))+(4.6241*(((F3+F4+G3+G4+H3+H4)/6)^2))+(-3.0787*(((F3+F4+G3+G4+H3+H4)/6)^3))+(0.95774*(((F3+F4+G3+G4+H3+H4)/6)^4))+(-0.10923*(((F3+F4+G3+G4+H3+H4)/6)^5))+(0.0040876*(((F3+F4+G3+G4+H3+H4)/6)^6))</f>
        <v>0</v>
      </c>
      <c r="G21" s="48"/>
      <c r="H21" s="49"/>
      <c r="I21" s="53">
        <f>(16.8835*(((I3+I4+J3+J4+K3+K4)/6)^1))+(-0.5688*(((I3+I4+J3+J4+K3+K4)/6)^2))+(1.5433*(((I3+I4+J3+J4+K3+K4)/6)^3))+(-0.06519*(((I3+I4+J3+J4+K3+K4)/6)^4))+(-0.01454*(((I3+I4+J3+J4+K3+K4)/6)^5))+(0.0009019*(((I3+I4+J3+J4+K3+K4)/6)^6))</f>
        <v>0</v>
      </c>
      <c r="J21" s="42"/>
      <c r="K21" s="43"/>
      <c r="L21" s="53">
        <f>(39.2681*(((L3+L4+M3+M4+N3+N4)/6)^1))+(-7.3113*(((L3+L4+M3+M4+N3+N4)/6)^2))+(1.234*(((L3+L4+M3+M4+N3+N4)/6)^3))+(-0.12192*(((L3+L4+M3+M4+N3+N4)/6)^4))+(0.00626*(((L3+L4+M3+M4+N3+N4)/6)^5))+(-0.000126*(((L3+L4+M3+M4+N3+N4)/6)^6))</f>
        <v>0</v>
      </c>
      <c r="M21" s="42"/>
      <c r="N21" s="43"/>
      <c r="O21" s="53">
        <f>(21.8618*(((O3+O4+P3+P4+Q3+Q4)/6)^1))+(-2.3031*(((O3+O4+P3+P4+Q3+Q4)/6)^2))+(0.533*(((O3+O4+P3+P4+Q3+Q4)/6)^3))+(-0.04075*(((O3+O4+P3+P4+Q3+Q4)/6)^4))+(0.00062*(((O3+O4+P3+P4+Q3+Q4)/6)^5))+(0.0000119*(((O3+O4+P3+P4+Q3+Q4)/6)^6))</f>
        <v>0</v>
      </c>
      <c r="P21" s="42"/>
      <c r="Q21" s="43"/>
      <c r="R21" s="53">
        <f>(16.5369*(((R3+R4+S3+S4+T3+T4)/6)^1))+(1.601*(((R3+R4+S3+S4+T3+T4)/6)^2))+(-0.2494*(((R3+R4+S3+S4+T3+T4)/6)^3))+(0.01087*(((R3+R4+S3+S4+T3+T4)/6)^4))+(0.00021*(((R3+R4+S3+S4+T3+T4)/6)^5))+(-0.0000182*(((R3+R4+S3+S4+T3+T4)/6)^6))</f>
        <v>0</v>
      </c>
      <c r="S21" s="42"/>
      <c r="T21" s="43"/>
      <c r="U21" s="53">
        <f>(18.7571*(((U3+U4+V3+V4+W3+W4)/6)^1))+(-1.6471*(((U3+U4+V3+V4+W3+W4)/6)^2))+(0.5258*(((U3+U4+V3+V4+W3+W4)/6)^3))+(-0.079*(((U3+U4+V3+V4+W3+W4)/6)^4))+(0.00589*(((U3+U4+V3+V4+W3+W4)/6)^5))+(-0.0001855*(((U3+U4+V3+V4+W3+W4)/6)^6))</f>
        <v>0</v>
      </c>
      <c r="V21" s="42"/>
      <c r="W21" s="43"/>
      <c r="X21" s="53">
        <f>(12.3905*(((X3+X4+Y3+Y4+Z3+Z4)/6)^1))+(0.1374*(((X3+X4+Y3+Y4+Z3+Z4)/6)^2))+(0.6717*(((X3+X4+Y3+Y4+Z3+Z4)/6)^3))+(-0.14536*(((X3+X4+Y3+Y4+Z3+Z4)/6)^4))+(0.01126*(((X3+X4+Y3+Y4+Z3+Z4)/6)^5))+(-0.0003083*(((X3+X4+Y3+Y4+Z3+Z4)/6)^6))</f>
        <v>0</v>
      </c>
      <c r="Y21" s="42"/>
      <c r="Z21" s="55"/>
      <c r="AA21" s="41">
        <f>(12.3905*(((AA3+AA4+AB3+AB4+AC3+AC4)/6)^1))+(0.1374*(((AA3+AA4+AB3+AB4+AC3+AC4)/6)^2))+(0.6717*(((AA3+AA4+AB3+AB4+AC3+AC4)/6)^3))+(-0.14536*(((AA3+AA4+AB3+AB4+AC3+AC4)/6)^4))+(0.01126*(((AA3+AA4+AB3+AB4+AC3+AC4)/6)^5))+(-0.0003083*(((AA3+AA4+AB3+AB4+AC3+AC4)/6)^6))</f>
        <v>0</v>
      </c>
      <c r="AB21" s="42"/>
      <c r="AC21" s="43"/>
      <c r="AD21" s="53">
        <f>(18.7571*(((AD3+AD4+AE3+AE4+AF3+AF4)/6)^1))+(-1.6471*(((AD3+AD4+AE3+AE4+AF3+AF4)/6)^2))+(0.5258*(((AD3+AD4+AE3+AE4+AF3+AF4)/6)^3))+(-0.079*(((AD3+AD4+AE3+AE4+AF3+AF4)/6)^4))+(0.00589*(((AD3+AD4+AE3+AE4+AF3+AF4)/6)^5))+(-0.0001855*(((AD3+AD4+AE3+AE4+AF3+AF4)/6)^6))</f>
        <v>0</v>
      </c>
      <c r="AE21" s="42"/>
      <c r="AF21" s="43"/>
      <c r="AG21" s="53">
        <f>(16.5369*(((AG3+AG4+AH3+AH4+AI3+AI4)/6)^1))+(1.601*(((AG3+AG4+AH3+AH4+AI3+AI4)/6)^2))+(-0.2494*(((AG3+AG4+AH3+AH4+AI3+AI4)/6)^3))+(0.01087*(((AG3+AG4+AH3+AH4+AI3+AI4)/6)^4))+(0.00021*(((AG3+AG4+AH3+AH4+AI3+AI4)/6)^5))+(-0.0000182*(((AG3+AG4+AH3+AH4+AI3+AI4)/6)^6))</f>
        <v>0</v>
      </c>
      <c r="AH21" s="42"/>
      <c r="AI21" s="43"/>
      <c r="AJ21" s="53">
        <f>(21.8618*(((AJ3+AJ4+AK3+AK4+AL3+AL4)/6)^1))+(-2.3031*(((AJ3+AJ4+AK3+AK4+AL3+AL4)/6)^2))+(0.533*(((AJ3+AJ4+AK3+AK4+AL3+AL4)/6)^3))+(-0.04075*(((AJ3+AJ4+AK3+AK4+AL3+AL4)/6)^4))+(0.00062*(((AJ3+AJ4+AK3+AK4+AL3+AL4)/6)^5))+(0.0000119*(((AJ3+AJ4+AK3+AK4+AL3+AL4)/6)^6))</f>
        <v>0</v>
      </c>
      <c r="AK21" s="42"/>
      <c r="AL21" s="43"/>
      <c r="AM21" s="53">
        <f>(39.2681*(((AM3+AM4+AN3+AN4+AO3+AO4)/6)^1))+(-7.3113*(((AM3+AM4+AN3+AN4+AO3+AO4)/6)^2))+(1.234*(((AM3+AM4+AN3+AN4+AO3+AO4)/6)^3))+(-0.12192*(((AM3+AM4+AN3+AN4+AO3+AO4)/6)^4))+(0.00626*(((AM3+AM4+AN3+AN4+AO3+AO4)/6)^5))+(-0.000126*(((AM3+AM4+AN3+AN4+AO3+AO4)/6)^6))</f>
        <v>0</v>
      </c>
      <c r="AN21" s="42"/>
      <c r="AO21" s="43"/>
      <c r="AP21" s="53">
        <f>(16.8835*(((AP3+AP4+AQ3+AQ4+AR3+AR4)/6)^1))+(-0.5688*(((AP3+AP4+AQ3+AQ4+AR3+AR4)/6)^2))+(1.5433*(((AP3+AP4+AQ3+AQ4+AR3+AR4)/6)^3))+(-0.06519*(((AP3+AP4+AQ3+AQ4+AR3+AR4)/6)^4))+(-0.01454*(((AP3+AP4+AQ3+AQ4+AR3+AR4)/6)^5))+(0.0009019*(((AP3+AP4+AQ3+AQ4+AR3+AR4)/6)^6))</f>
        <v>0</v>
      </c>
      <c r="AQ21" s="42"/>
      <c r="AR21" s="43"/>
      <c r="AS21" s="53">
        <f>(25.4265*(((AS3+AS4+AT3+AT4+AU3+AU4)/6)^1))+(4.6241*(((AS3+AS4+AT3+AT4+AU3+AU4)/6)^2))+(-3.0787*(((AS3+AS4+AT3+AT4+AU3+AU4)/6)^3))+(0.95774*(((AS3+AS4+AT3+AT4+AU3+AU4)/6)^4))+(-0.10923*(((AS3+AS4+AT3+AT4+AU3+AU4)/6)^5))+(0.0040876*(((AS3+AS4+AT3+AT4+AU3+AU4)/6)^6))</f>
        <v>0</v>
      </c>
      <c r="AT21" s="42"/>
      <c r="AU21" s="43"/>
      <c r="AV21" s="53">
        <f>((AV3+AV4+AW3+AW4+AX3+AX4)/6)</f>
        <v>0</v>
      </c>
      <c r="AW21" s="42"/>
      <c r="AX21" s="55"/>
      <c r="AY21" s="39" t="s">
        <v>17</v>
      </c>
      <c r="AZ21" s="40"/>
    </row>
    <row r="22" spans="1:52" ht="13.5" thickBot="1">
      <c r="A22" s="6"/>
      <c r="B22" s="31" t="s">
        <v>14</v>
      </c>
      <c r="C22" s="44"/>
      <c r="D22" s="45"/>
      <c r="E22" s="46"/>
      <c r="F22" s="50"/>
      <c r="G22" s="51"/>
      <c r="H22" s="52"/>
      <c r="I22" s="54"/>
      <c r="J22" s="45"/>
      <c r="K22" s="46"/>
      <c r="L22" s="54"/>
      <c r="M22" s="45"/>
      <c r="N22" s="46"/>
      <c r="O22" s="54"/>
      <c r="P22" s="45"/>
      <c r="Q22" s="46"/>
      <c r="R22" s="54"/>
      <c r="S22" s="45"/>
      <c r="T22" s="46"/>
      <c r="U22" s="54"/>
      <c r="V22" s="45"/>
      <c r="W22" s="46"/>
      <c r="X22" s="54"/>
      <c r="Y22" s="45"/>
      <c r="Z22" s="19"/>
      <c r="AA22" s="44"/>
      <c r="AB22" s="45"/>
      <c r="AC22" s="46"/>
      <c r="AD22" s="54"/>
      <c r="AE22" s="45"/>
      <c r="AF22" s="46"/>
      <c r="AG22" s="54"/>
      <c r="AH22" s="45"/>
      <c r="AI22" s="46"/>
      <c r="AJ22" s="54"/>
      <c r="AK22" s="45"/>
      <c r="AL22" s="46"/>
      <c r="AM22" s="54"/>
      <c r="AN22" s="45"/>
      <c r="AO22" s="46"/>
      <c r="AP22" s="54"/>
      <c r="AQ22" s="45"/>
      <c r="AR22" s="46"/>
      <c r="AS22" s="54"/>
      <c r="AT22" s="45"/>
      <c r="AU22" s="46"/>
      <c r="AV22" s="54"/>
      <c r="AW22" s="45"/>
      <c r="AX22" s="19"/>
      <c r="AY22" s="32" t="s">
        <v>15</v>
      </c>
      <c r="AZ22" s="6"/>
    </row>
    <row r="23" spans="2:51" ht="13.5" thickTop="1">
      <c r="B23" s="18" t="s">
        <v>14</v>
      </c>
      <c r="C23" s="20">
        <f>((C5+C6+D5+D6+E5+E6)/6)</f>
        <v>0</v>
      </c>
      <c r="D23" s="21"/>
      <c r="E23" s="22"/>
      <c r="F23" s="56">
        <f>(46.6148*(((F5+F6+G5+G6+H5+H6)/6)^1))+(-43.1558*(((F5+F6+G5+G6+H5+H6)/6)^2))+(16.75778*(((F5+F6+G5+G6+H5+H6)/6)^3))+(-2.48858*(((F5+F6+G5+G6+H5+H6)/6)^4))+(0.16174*(((F5+F6+G5+G6+H5+H6)/6)^5))+(-0.0038873*(((F5+F6+G5+G6+H5+H6)/6)^6))</f>
        <v>0</v>
      </c>
      <c r="G23" s="21"/>
      <c r="H23" s="22"/>
      <c r="I23" s="56">
        <f>(19.1229*(((I5+I6+J5+J6+K5+K6)/6)^1))+(-12.2566*(((I5+I6+J5+J6+K5+K6)/6)^2))+(5.575*(((I5+I6+J5+J6+K5+K6)/6)^3))+(-0.78145*(((I5+I6+J5+J6+K5+K6)/6)^4))+(0.04566*(((I5+I6+J5+J6+K5+K6)/6)^5))+(-0.0009711*(((I5+I6+J5+J6+K5+K6)/6)^6))</f>
        <v>0</v>
      </c>
      <c r="J23" s="21"/>
      <c r="K23" s="22"/>
      <c r="L23" s="56">
        <f>(13.1705*(((L5+L6+M5+M6+N5+N6)/6)^1))+(5.0958*(((L5+L6+M5+M6+N5+N6)/6)^2))+(-1.0989*(((L5+L6+M5+M6+N5+N6)/6)^3))+(0.10864*(((L5+L6+M5+M6+N5+N6)/6)^4))+(-0.00559*(((L5+L6+M5+M6+N5+N6)/6)^5))+(0.0001179*(((L5+L6+M5+M6+N5+N6)/6)^6))</f>
        <v>0</v>
      </c>
      <c r="M23" s="21"/>
      <c r="N23" s="22"/>
      <c r="O23" s="56">
        <f>(24.6866*(((O5+O6+P5+P6+Q5+Q6)/6)^1))+(-4.8531*(((O5+O6+P5+P6+Q5+Q6)/6)^2))+(1.3992*(((O5+O6+P5+P6+Q5+Q6)/6)^3))+(-0.18028*(((O5+O6+P5+P6+Q5+Q6)/6)^4))+(0.01037*(((O5+O6+P5+P6+Q5+Q6)/6)^5))+(-0.0002229*(((O5+O6+P5+P6+Q5+Q6)/6)^6))</f>
        <v>0</v>
      </c>
      <c r="P23" s="21"/>
      <c r="Q23" s="22"/>
      <c r="R23" s="56">
        <f>(24.6992*(((R5+R6+S5+S6+T5+T6)/6)^1))+(-3.5868*(((R5+R6+S5+S6+T5+T6)/6)^2))+(0.6903*(((R5+R6+S5+S6+T5+T6)/6)^3))+(-0.05799*(((R5+R6+S5+S6+T5+T6)/6)^4))+(0.00189*(((R5+R6+S5+S6+T5+T6)/6)^5))+(-0.0000142*(((R5+R6+S5+S6+T5+T6)/6)^6))</f>
        <v>0</v>
      </c>
      <c r="S23" s="21"/>
      <c r="T23" s="22"/>
      <c r="U23" s="56">
        <f>(16.4395*(((U5+U6+V5+V6+W5+W6)/6)^1))+(-1.0337*(((U5+U6+V5+V6+W5+W6)/6)^2))+(0.4146*(((U5+U6+V5+V6+W5+W6)/6)^3))+(-0.05711*(((U5+U6+V5+V6+W5+W6)/6)^4))+(0.00257*(((U5+U6+V5+V6+W5+W6)/6)^5))+(-0.0000211*(((U5+U6+V5+V6+W5+W6)/6)^6))</f>
        <v>0</v>
      </c>
      <c r="V23" s="21"/>
      <c r="W23" s="22"/>
      <c r="X23" s="56">
        <f>(21.46*(((X5+X6+Y5+Y6+Z5+Z6)/6)^1))+(-6.6888*(((X5+X6+Y5+Y6+Z5+Z6)/6)^2))+(2.4638*(((X5+X6+Y5+Y6+Z5+Z6)/6)^3))+(-0.39094*(((X5+X6+Y5+Y6+Z5+Z6)/6)^4))+(0.02743*(((X5+X6+Y5+Y6+Z5+Z6)/6)^5))+(-0.0007116*(((X5+X6+Y5+Y6+Z5+Z6)/6)^6))</f>
        <v>0</v>
      </c>
      <c r="Y23" s="21"/>
      <c r="Z23" s="58"/>
      <c r="AA23" s="20">
        <f>(21.46*(((AA5+AA6+AB5+AB6+AC5+AC6)/6)^1))+(-6.6888*(((AA5+AA6+AB5+AB6+AC5+AC6)/6)^2))+(2.4638*(((AA5+AA6+AB5+AB6+AC5+AC6)/6)^3))+(-0.39094*(((AA5+AA6+AB5+AB6+AC5+AC6)/6)^4))+(0.02743*(((AA5+AA6+AB5+AB6+AC5+AC6)/6)^5))+(-0.0007116*(((AA5+AA6+AB5+AB6+AC5+AC6)/6)^6))</f>
        <v>0</v>
      </c>
      <c r="AB23" s="21"/>
      <c r="AC23" s="22"/>
      <c r="AD23" s="56">
        <f>(16.4395*(((AD5+AD6+AE5+AE6+AF5+AF6)/6)^1))+(-1.0337*(((AD5+AD6+AE5+AE6+AF5+AF6)/6)^2))+(0.4146*(((AD5+AD6+AE5+AE6+AF5+AF6)/6)^3))+(-0.05711*(((AD5+AD6+AE5+AE6+AF5+AF6)/6)^4))+(0.00257*(((AD5+AD6+AE5+AE6+AF5+AF6)/6)^5))+(-0.0000211*(((AD5+AD6+AE5+AE6+AF5+AF6)/6)^6))</f>
        <v>0</v>
      </c>
      <c r="AE23" s="21"/>
      <c r="AF23" s="22"/>
      <c r="AG23" s="56">
        <f>(24.6992*(((AG5+AG6+AH5+AH6+AI5+AI6)/6)^1))+(-3.5868*(((AG5+AG6+AH5+AH6+AI5+AI6)/6)^2))+(0.6903*(((AG5+AG6+AH5+AH6+AI5+AI6)/6)^3))+(-0.05799*(((AG5+AG6+AH5+AH6+AI5+AI6)/6)^4))+(0.00189*(((AG5+AG6+AH5+AH6+AI5+AI6)/6)^5))+(-0.0000142*(((AG5+AG6+AH5+AH6+AI5+AI6)/6)^6))</f>
        <v>0</v>
      </c>
      <c r="AH23" s="21"/>
      <c r="AI23" s="22"/>
      <c r="AJ23" s="56">
        <f>(24.6866*(((AJ5+AJ6+AK5+AK6+AL5+AL6)/6)^1))+(-4.8531*(((AJ5+AJ6+AK5+AK6+AL5+AL6)/6)^2))+(1.3992*(((AJ5+AJ6+AK5+AK6+AL5+AL6)/6)^3))+(-0.18028*(((AJ5+AJ6+AK5+AK6+AL5+AL6)/6)^4))+(0.01037*(((AJ5+AJ6+AK5+AK6+AL5+AL6)/6)^5))+(-0.0002229*(((AJ5+AJ6+AK5+AK6+AL5+AL6)/6)^6))</f>
        <v>0</v>
      </c>
      <c r="AK23" s="21"/>
      <c r="AL23" s="22"/>
      <c r="AM23" s="56">
        <f>(13.1705*(((AM5+AM6+AN5+AN6+AO5+AO6)/6)^1))+(5.0958*(((AM5+AM6+AN5+AN6+AO5+AO6)/6)^2))+(-1.0989*(((AM5+AM6+AN5+AN6+AO5+AO6)/6)^3))+(0.10864*(((AM5+AM6+AN5+AN6+AO5+AO6)/6)^4))+(-0.00559*(((AM5+AM6+AN5+AN6+AO5+AO6)/6)^5))+(0.0001179*(((AM5+AM6+AN5+AN6+AO5+AO6)/6)^6))</f>
        <v>0</v>
      </c>
      <c r="AN23" s="21"/>
      <c r="AO23" s="22"/>
      <c r="AP23" s="56">
        <f>(19.1229*(((AP5+AP6+AQ5+AQ6+AR5+AR6)/6)^1))+(-12.2566*(((AP5+AP6+AQ5+AQ6+AR5+AR6)/6)^2))+(5.575*(((AP5+AP6+AQ5+AQ6+AR5+AR6)/6)^3))+(-0.78145*(((AP5+AP6+AQ5+AQ6+AR5+AR6)/6)^4))+(0.04566*(((AP5+AP6+AQ5+AQ6+AR5+AR6)/6)^5))+(-0.0009711*(((AP5+AP6+AQ5+AQ6+AR5+AR6)/6)^6))</f>
        <v>0</v>
      </c>
      <c r="AQ23" s="21"/>
      <c r="AR23" s="22"/>
      <c r="AS23" s="56">
        <f>(46.6148*(((AS5+AS6+AT5+AT6+AU5+AU6)/6)^1))+(-43.1558*(((AS5+AS6+AT5+AT6+AU5+AU6)/6)^2))+(16.75778*(((AS5+AS6+AT5+AT6+AU5+AU6)/6)^3))+(-2.48858*(((AS5+AS6+AT5+AT6+AU5+AU6)/6)^4))+(0.16174*(((AS5+AS6+AT5+AT6+AU5+AU6)/6)^5))+(-0.0038873*(((AS5+AS6+AT5+AT6+AU5+AU6)/6)^6))</f>
        <v>0</v>
      </c>
      <c r="AT23" s="21"/>
      <c r="AU23" s="22"/>
      <c r="AV23" s="56">
        <f>((AV5+AV6+AW5+AW6+AX5+AX6)/6)</f>
        <v>0</v>
      </c>
      <c r="AW23" s="21"/>
      <c r="AX23" s="58"/>
      <c r="AY23" s="16" t="s">
        <v>15</v>
      </c>
    </row>
    <row r="24" spans="1:52" ht="13.5" thickBot="1">
      <c r="A24" s="33" t="s">
        <v>16</v>
      </c>
      <c r="B24" s="34"/>
      <c r="C24" s="23"/>
      <c r="D24" s="24"/>
      <c r="E24" s="25"/>
      <c r="F24" s="57"/>
      <c r="G24" s="24"/>
      <c r="H24" s="25"/>
      <c r="I24" s="57"/>
      <c r="J24" s="24"/>
      <c r="K24" s="25"/>
      <c r="L24" s="57"/>
      <c r="M24" s="24"/>
      <c r="N24" s="25"/>
      <c r="O24" s="57"/>
      <c r="P24" s="24"/>
      <c r="Q24" s="25"/>
      <c r="R24" s="57"/>
      <c r="S24" s="24"/>
      <c r="T24" s="25"/>
      <c r="U24" s="57"/>
      <c r="V24" s="24"/>
      <c r="W24" s="25"/>
      <c r="X24" s="57"/>
      <c r="Y24" s="24"/>
      <c r="Z24" s="59"/>
      <c r="AA24" s="23"/>
      <c r="AB24" s="24"/>
      <c r="AC24" s="25"/>
      <c r="AD24" s="57"/>
      <c r="AE24" s="24"/>
      <c r="AF24" s="25"/>
      <c r="AG24" s="57"/>
      <c r="AH24" s="24"/>
      <c r="AI24" s="25"/>
      <c r="AJ24" s="57"/>
      <c r="AK24" s="24"/>
      <c r="AL24" s="25"/>
      <c r="AM24" s="57"/>
      <c r="AN24" s="24"/>
      <c r="AO24" s="25"/>
      <c r="AP24" s="57"/>
      <c r="AQ24" s="24"/>
      <c r="AR24" s="25"/>
      <c r="AS24" s="57"/>
      <c r="AT24" s="24"/>
      <c r="AU24" s="25"/>
      <c r="AV24" s="57"/>
      <c r="AW24" s="24"/>
      <c r="AX24" s="59"/>
      <c r="AY24" s="39" t="s">
        <v>17</v>
      </c>
      <c r="AZ24" s="40"/>
    </row>
    <row r="25" spans="1:52" ht="14.25" thickBot="1" thickTop="1">
      <c r="A25" s="33" t="s">
        <v>4</v>
      </c>
      <c r="B25" s="34"/>
      <c r="C25" s="35">
        <v>48</v>
      </c>
      <c r="D25" s="36"/>
      <c r="E25" s="37"/>
      <c r="F25" s="36">
        <v>47</v>
      </c>
      <c r="G25" s="36"/>
      <c r="H25" s="37"/>
      <c r="I25" s="36">
        <v>46</v>
      </c>
      <c r="J25" s="36"/>
      <c r="K25" s="37"/>
      <c r="L25" s="36">
        <v>45</v>
      </c>
      <c r="M25" s="36"/>
      <c r="N25" s="37"/>
      <c r="O25" s="36">
        <v>44</v>
      </c>
      <c r="P25" s="36"/>
      <c r="Q25" s="37"/>
      <c r="R25" s="36">
        <v>43</v>
      </c>
      <c r="S25" s="36"/>
      <c r="T25" s="37"/>
      <c r="U25" s="36">
        <v>42</v>
      </c>
      <c r="V25" s="36"/>
      <c r="W25" s="37"/>
      <c r="X25" s="36">
        <v>41</v>
      </c>
      <c r="Y25" s="36"/>
      <c r="Z25" s="38"/>
      <c r="AA25" s="36">
        <v>31</v>
      </c>
      <c r="AB25" s="36"/>
      <c r="AC25" s="37"/>
      <c r="AD25" s="36">
        <v>32</v>
      </c>
      <c r="AE25" s="36"/>
      <c r="AF25" s="37"/>
      <c r="AG25" s="36">
        <v>33</v>
      </c>
      <c r="AH25" s="36"/>
      <c r="AI25" s="37"/>
      <c r="AJ25" s="36">
        <v>34</v>
      </c>
      <c r="AK25" s="36"/>
      <c r="AL25" s="37"/>
      <c r="AM25" s="36">
        <v>35</v>
      </c>
      <c r="AN25" s="36"/>
      <c r="AO25" s="37"/>
      <c r="AP25" s="36">
        <v>36</v>
      </c>
      <c r="AQ25" s="36"/>
      <c r="AR25" s="37"/>
      <c r="AS25" s="36">
        <v>37</v>
      </c>
      <c r="AT25" s="36"/>
      <c r="AU25" s="37"/>
      <c r="AV25" s="36">
        <v>38</v>
      </c>
      <c r="AW25" s="36"/>
      <c r="AX25" s="38"/>
      <c r="AY25" s="39" t="s">
        <v>4</v>
      </c>
      <c r="AZ25" s="40"/>
    </row>
    <row r="26" ht="13.5" thickTop="1"/>
    <row r="27" ht="13.5" thickBot="1"/>
    <row r="28" spans="1:52" ht="14.25" thickBot="1" thickTop="1">
      <c r="A28" s="33" t="s">
        <v>4</v>
      </c>
      <c r="B28" s="34"/>
      <c r="C28" s="35">
        <v>18</v>
      </c>
      <c r="D28" s="36"/>
      <c r="E28" s="37"/>
      <c r="F28" s="36">
        <v>17</v>
      </c>
      <c r="G28" s="36"/>
      <c r="H28" s="37"/>
      <c r="I28" s="36">
        <v>16</v>
      </c>
      <c r="J28" s="36"/>
      <c r="K28" s="37"/>
      <c r="L28" s="36">
        <v>15</v>
      </c>
      <c r="M28" s="36"/>
      <c r="N28" s="37"/>
      <c r="O28" s="36">
        <v>14</v>
      </c>
      <c r="P28" s="36"/>
      <c r="Q28" s="37"/>
      <c r="R28" s="36">
        <v>13</v>
      </c>
      <c r="S28" s="36"/>
      <c r="T28" s="37"/>
      <c r="U28" s="36">
        <v>12</v>
      </c>
      <c r="V28" s="36"/>
      <c r="W28" s="37"/>
      <c r="X28" s="36">
        <v>11</v>
      </c>
      <c r="Y28" s="36"/>
      <c r="Z28" s="38"/>
      <c r="AA28" s="36">
        <v>21</v>
      </c>
      <c r="AB28" s="36"/>
      <c r="AC28" s="37"/>
      <c r="AD28" s="36">
        <v>22</v>
      </c>
      <c r="AE28" s="36"/>
      <c r="AF28" s="37"/>
      <c r="AG28" s="36">
        <v>23</v>
      </c>
      <c r="AH28" s="36"/>
      <c r="AI28" s="37"/>
      <c r="AJ28" s="36">
        <v>24</v>
      </c>
      <c r="AK28" s="36"/>
      <c r="AL28" s="37"/>
      <c r="AM28" s="36">
        <v>25</v>
      </c>
      <c r="AN28" s="36"/>
      <c r="AO28" s="37"/>
      <c r="AP28" s="36">
        <v>26</v>
      </c>
      <c r="AQ28" s="36"/>
      <c r="AR28" s="37"/>
      <c r="AS28" s="36">
        <v>27</v>
      </c>
      <c r="AT28" s="36"/>
      <c r="AU28" s="37"/>
      <c r="AV28" s="36">
        <v>28</v>
      </c>
      <c r="AW28" s="36"/>
      <c r="AX28" s="38"/>
      <c r="AY28" s="39" t="s">
        <v>4</v>
      </c>
      <c r="AZ28" s="40"/>
    </row>
    <row r="29" spans="1:52" ht="13.5" thickTop="1">
      <c r="A29" s="33" t="s">
        <v>18</v>
      </c>
      <c r="B29" s="34"/>
      <c r="C29" s="41">
        <f>((C11+C12+D11+D12+E11+E12)/6)</f>
        <v>0</v>
      </c>
      <c r="D29" s="42"/>
      <c r="E29" s="43"/>
      <c r="F29" s="47">
        <f>(25.4265*(((F11+F12+G11+G12+H11+H12)/6)^1))+(4.6241*(((F11+F12+G11+G12+H11+H12)/6)^2))+(-3.0787*(((F11+F12+G11+G12+H11+H12)/6)^3))+(0.95774*(((F11+F12+G11+G12+H11+H12)/6)^4))+(-0.10923*(((F11+F12+G11+G12+H11+H12)/6)^5))+(0.0040876*(((F11+F12+G11+G12+H11+H12)/6)^6))</f>
        <v>0</v>
      </c>
      <c r="G29" s="48"/>
      <c r="H29" s="49"/>
      <c r="I29" s="53">
        <f>(16.8835*(((I11+I12+J11+J12+K11+K12)/6)^1))+(-0.5688*(((I11+I12+J11+J12+K11+K12)/6)^2))+(1.5433*(((I11+I12+J11+J12+K11+K12)/6)^3))+(-0.06519*(((I11+I12+J11+J12+K11+K12)/6)^4))+(-0.01454*(((I11+I12+J11+J12+K11+K12)/6)^5))+(0.0009019*(((I11+I12+J11+J12+K11+K12)/6)^6))</f>
        <v>0</v>
      </c>
      <c r="J29" s="42"/>
      <c r="K29" s="43"/>
      <c r="L29" s="53">
        <f>(39.2681*(((L11+L12+M11+M12+N11+N12)/6)^1))+(-7.3113*(((L11+L12+M11+M12+N11+N12)/6)^2))+(1.234*(((L11+L12+M11+M12+N11+N12)/6)^3))+(-0.12192*(((L11+L12+M11+M12+N11+N12)/6)^4))+(0.00626*(((L11+L12+M11+M12+N11+N12)/6)^5))+(-0.000126*(((L11+L12+M11+M12+N11+N12)/6)^6))</f>
        <v>0</v>
      </c>
      <c r="M29" s="42"/>
      <c r="N29" s="43"/>
      <c r="O29" s="53">
        <f>(21.8618*(((O11+O12+P11+P12+Q11+Q12)/6)^1))+(-2.3031*(((O11+O12+P11+P12+Q11+Q12)/6)^2))+(0.533*(((O11+O12+P11+P12+Q11+Q12)/6)^3))+(-0.04075*(((O11+O12+P11+P12+Q11+Q12)/6)^4))+(0.00062*(((O11+O12+P11+P12+Q11+Q12)/6)^5))+(0.0000119*(((O11+O12+P11+P12+Q11+Q12)/6)^6))</f>
        <v>0</v>
      </c>
      <c r="P29" s="42"/>
      <c r="Q29" s="43"/>
      <c r="R29" s="53">
        <f>(16.5369*(((R11+R12+S11+S12+T11+T12)/6)^1))+(1.601*(((R11+R12+S11+S12+T11+T12)/6)^2))+(-0.2494*(((R11+R12+S11+S12+T11+T12)/6)^3))+(0.01087*(((R11+R12+S11+S12+T11+T12)/6)^4))+(0.00021*(((R11+R12+S11+S12+T11+T12)/6)^5))+(-0.0000182*(((R11+R12+S11+S12+T11+T12)/6)^6))</f>
        <v>0</v>
      </c>
      <c r="S29" s="42"/>
      <c r="T29" s="43"/>
      <c r="U29" s="53">
        <f>(18.7571*(((U11+U12+V11+V12+W11+W12)/6)^1))+(-1.6471*(((U11+U12+V11+V12+W11+W12)/6)^2))+(0.5258*(((U11+U12+V11+V12+W11+W12)/6)^3))+(-0.079*(((U11+U12+V11+V12+W11+W12)/6)^4))+(0.00589*(((U11+U12+V11+V12+W11+W12)/6)^5))+(-0.0001855*(((U11+U12+V11+V12+W11+W12)/6)^6))</f>
        <v>0</v>
      </c>
      <c r="V29" s="42"/>
      <c r="W29" s="43"/>
      <c r="X29" s="53">
        <f>(12.3905*(((X11+X12+Y11+Y12+Z11+Z12)/6)^1))+(0.1374*(((X11+X12+Y11+Y12+Z11+Z12)/6)^2))+(0.6717*(((X11+X12+Y11+Y12+Z11+Z12)/6)^3))+(-0.14536*(((X11+X12+Y11+Y12+Z11+Z12)/6)^4))+(0.01126*(((X11+X12+Y11+Y12+Z11+Z12)/6)^5))+(-0.0003083*(((X11+X12+Y11+Y12+Z11+Z12)/6)^6))</f>
        <v>0</v>
      </c>
      <c r="Y29" s="42"/>
      <c r="Z29" s="55"/>
      <c r="AA29" s="41">
        <f>(12.3905*(((AA11+AA12+AB11+AB12+AC11+AC12)/6)^1))+(0.1374*(((AA11+AA12+AB11+AB12+AC11+AC12)/6)^2))+(0.6717*(((AA11+AA12+AB11+AB12+AC11+AC12)/6)^3))+(-0.14536*(((AA11+AA12+AB11+AB12+AC11+AC12)/6)^4))+(0.01126*(((AA11+AA12+AB11+AB12+AC11+AC12)/6)^5))+(-0.0003083*(((AA11+AA12+AB11+AB12+AC11+AC12)/6)^6))</f>
        <v>0</v>
      </c>
      <c r="AB29" s="42"/>
      <c r="AC29" s="43"/>
      <c r="AD29" s="53">
        <f>(18.7571*(((AD11+AD12+AE11+AE12+AF11+AF12)/6)^1))+(-1.6471*(((AD11+AD12+AE11+AE12+AF11+AF12)/6)^2))+(0.5258*(((AD11+AD12+AE11+AE12+AF11+AF12)/6)^3))+(-0.079*(((AD11+AD12+AE11+AE12+AF11+AF12)/6)^4))+(0.00589*(((AD11+AD12+AE11+AE12+AF11+AF12)/6)^5))+(-0.0001855*(((AD11+AD12+AE11+AE12+AF11+AF12)/6)^6))</f>
        <v>0</v>
      </c>
      <c r="AE29" s="42"/>
      <c r="AF29" s="43"/>
      <c r="AG29" s="53">
        <f>(16.5369*(((AG11+AG12+AH11+AH12+AI11+AI12)/6)^1))+(1.601*(((AG11+AG12+AH11+AH12+AI11+AI12)/6)^2))+(-0.2494*(((AG11+AG12+AH11+AH12+AI11+AI12)/6)^3))+(0.01087*(((AG11+AG12+AH11+AH12+AI11+AI12)/6)^4))+(0.00021*(((AG11+AG12+AH11+AH12+AI11+AI12)/6)^5))+(-0.0000182*(((AG11+AG12+AH11+AH12+AI11+AI12)/6)^6))</f>
        <v>0</v>
      </c>
      <c r="AH29" s="42"/>
      <c r="AI29" s="43"/>
      <c r="AJ29" s="53">
        <f>(21.8618*(((AJ11+AJ12+AK11+AK12+AL11+AL12)/6)^1))+(-2.3031*(((AJ11+AJ12+AK11+AK12+AL11+AL12)/6)^2))+(0.533*(((AJ11+AJ12+AK11+AK12+AL11+AL12)/6)^3))+(-0.04075*(((AJ11+AJ12+AK11+AK12+AL11+AL12)/6)^4))+(0.00062*(((AJ11+AJ12+AK11+AK12+AL11+AL12)/6)^5))+(0.0000119*(((AJ11+AJ12+AK11+AK12+AL11+AL12)/6)^6))</f>
        <v>0</v>
      </c>
      <c r="AK29" s="42"/>
      <c r="AL29" s="43"/>
      <c r="AM29" s="53">
        <f>(39.2681*(((AM11+AM12+AN11+AN12+AO11+AO12)/6)^1))+(-7.3113*(((AM11+AM12+AN11+AN12+AO11+AO12)/6)^2))+(1.234*(((AM11+AM12+AN11+AN12+AO11+AO12)/6)^3))+(-0.12192*(((AM11+AM12+AN11+AN12+AO11+AO12)/6)^4))+(0.00626*(((AM11+AM12+AN11+AN12+AO11+AO12)/6)^5))+(-0.000126*(((AM11+AM12+AN11+AN12+AO11+AO12)/6)^6))</f>
        <v>0</v>
      </c>
      <c r="AN29" s="42"/>
      <c r="AO29" s="43"/>
      <c r="AP29" s="53">
        <f>(16.8835*(((AP11+AP12+AQ11+AQ12+AR11+AR12)/6)^1))+(-0.5688*(((AP11+AP12+AQ11+AQ12+AR11+AR12)/6)^2))+(1.5433*(((AP11+AP12+AQ11+AQ12+AR11+AR12)/6)^3))+(-0.06519*(((AP11+AP12+AQ11+AQ12+AR11+AR12)/6)^4))+(-0.01454*(((AP11+AP12+AQ11+AQ12+AR11+AR12)/6)^5))+(0.0009019*(((AP11+AP12+AQ11+AQ12+AR11+AR12)/6)^6))</f>
        <v>0</v>
      </c>
      <c r="AQ29" s="42"/>
      <c r="AR29" s="43"/>
      <c r="AS29" s="53">
        <f>(25.4265*(((AS11+AS12+AT11+AT12+AU11+AU12)/6)^1))+(4.6241*(((AS11+AS12+AT11+AT12+AU11+AU12)/6)^2))+(-3.0787*(((AS11+AS12+AT11+AT12+AU11+AU12)/6)^3))+(0.95774*(((AS11+AS12+AT11+AT12+AU11+AU12)/6)^4))+(-0.10923*(((AS11+AS12+AT11+AT12+AU11+AU12)/6)^5))+(0.0040876*(((AS11+AS12+AT11+AT12+AU11+AU12)/6)^6))</f>
        <v>0</v>
      </c>
      <c r="AT29" s="42"/>
      <c r="AU29" s="43"/>
      <c r="AV29" s="53">
        <f>((AV11+AV12+AW11+AW12+AX11+AX12)/6)</f>
        <v>0</v>
      </c>
      <c r="AW29" s="42"/>
      <c r="AX29" s="55"/>
      <c r="AY29" s="39" t="s">
        <v>18</v>
      </c>
      <c r="AZ29" s="40"/>
    </row>
    <row r="30" spans="1:52" ht="13.5" thickBot="1">
      <c r="A30" s="6"/>
      <c r="B30" s="31" t="s">
        <v>15</v>
      </c>
      <c r="C30" s="44"/>
      <c r="D30" s="45"/>
      <c r="E30" s="46"/>
      <c r="F30" s="50"/>
      <c r="G30" s="51"/>
      <c r="H30" s="52"/>
      <c r="I30" s="54"/>
      <c r="J30" s="45"/>
      <c r="K30" s="46"/>
      <c r="L30" s="54"/>
      <c r="M30" s="45"/>
      <c r="N30" s="46"/>
      <c r="O30" s="54"/>
      <c r="P30" s="45"/>
      <c r="Q30" s="46"/>
      <c r="R30" s="54"/>
      <c r="S30" s="45"/>
      <c r="T30" s="46"/>
      <c r="U30" s="54"/>
      <c r="V30" s="45"/>
      <c r="W30" s="46"/>
      <c r="X30" s="54"/>
      <c r="Y30" s="45"/>
      <c r="Z30" s="19"/>
      <c r="AA30" s="44"/>
      <c r="AB30" s="45"/>
      <c r="AC30" s="46"/>
      <c r="AD30" s="54"/>
      <c r="AE30" s="45"/>
      <c r="AF30" s="46"/>
      <c r="AG30" s="54"/>
      <c r="AH30" s="45"/>
      <c r="AI30" s="46"/>
      <c r="AJ30" s="54"/>
      <c r="AK30" s="45"/>
      <c r="AL30" s="46"/>
      <c r="AM30" s="54"/>
      <c r="AN30" s="45"/>
      <c r="AO30" s="46"/>
      <c r="AP30" s="54"/>
      <c r="AQ30" s="45"/>
      <c r="AR30" s="46"/>
      <c r="AS30" s="54"/>
      <c r="AT30" s="45"/>
      <c r="AU30" s="46"/>
      <c r="AV30" s="54"/>
      <c r="AW30" s="45"/>
      <c r="AX30" s="19"/>
      <c r="AY30" s="8" t="s">
        <v>15</v>
      </c>
      <c r="AZ30" s="6"/>
    </row>
    <row r="31" spans="2:51" ht="13.5" thickTop="1">
      <c r="B31" s="18" t="s">
        <v>15</v>
      </c>
      <c r="C31" s="20">
        <f>((C13+C14+D13+D14+E13+E14)/6)</f>
        <v>0</v>
      </c>
      <c r="D31" s="21"/>
      <c r="E31" s="22"/>
      <c r="F31" s="56">
        <f>(46.6148*(((F13+F14+G13+G14+H13+H14)/6)^1))+(-43.1558*(((F13+F14+G13+G14+H13+H14)/6)^2))+(16.75778*(((F13+F14+G13+G14+H13+H14)/6)^3))+(-2.48858*(((F13+F14+G13+G14+H13+H14)/6)^4))+(0.16174*(((F13+F14+G13+G14+H13+H14)/6)^5))+(-0.0038873*(((F13+F14+G13+G14+H13+H14)/6)^6))</f>
        <v>0</v>
      </c>
      <c r="G31" s="21"/>
      <c r="H31" s="22"/>
      <c r="I31" s="56">
        <f>(19.1229*(((I13+I14+J13+J14+K13+K14)/6)^1))+(-12.2566*(((I13+I14+J13+J14+K13+K14)/6)^2))+(5.575*(((I13+I14+J13+J14+K13+K14)/6)^3))+(-0.78145*(((I13+I14+J13+J14+K13+K14)/6)^4))+(0.04566*(((I13+I14+J13+J14+K13+K14)/6)^5))+(-0.0009711*(((I13+I14+J13+J14+K13+K14)/6)^6))</f>
        <v>0</v>
      </c>
      <c r="J31" s="21"/>
      <c r="K31" s="22"/>
      <c r="L31" s="56">
        <f>(13.1705*(((L13+L14+M13+M14+N13+N14)/6)^1))+(5.0958*(((L13+L14+M13+M14+N13+N14)/6)^2))+(-1.0989*(((L13+L14+M13+M14+N13+N14)/6)^3))+(0.10864*(((L13+L14+M13+M14+N13+N14)/6)^4))+(-0.00559*(((L13+L14+M13+M14+N13+N14)/6)^5))+(0.0001179*(((L13+L14+M13+M14+N13+N14)/6)^6))</f>
        <v>0</v>
      </c>
      <c r="M31" s="21"/>
      <c r="N31" s="22"/>
      <c r="O31" s="56">
        <f>(24.6866*(((O13+O14+P13+P14+Q13+Q14)/6)^1))+(-4.8531*(((O13+O14+P13+P14+Q13+Q14)/6)^2))+(1.3992*(((O13+O14+P13+P14+Q13+Q14)/6)^3))+(-0.18028*(((O13+O14+P13+P14+Q13+Q14)/6)^4))+(0.01037*(((O13+O14+P13+P14+Q13+Q14)/6)^5))+(-0.0002229*(((O13+O14+P13+P14+Q13+Q14)/6)^6))</f>
        <v>0</v>
      </c>
      <c r="P31" s="21"/>
      <c r="Q31" s="22"/>
      <c r="R31" s="56">
        <f>(24.6992*(((R13+R14+S13+S14+T13+T14)/6)^1))+(-3.5868*(((R13+R14+S13+S14+T13+T14)/6)^2))+(0.6903*(((R13+R14+S13+S14+T13+T14)/6)^3))+(-0.05799*(((R13+R14+S13+S14+T13+T14)/6)^4))+(0.00189*(((R13+R14+S13+S14+T13+T14)/6)^5))+(-0.0000142*(((R13+R14+S13+S14+T13+T14)/6)^6))</f>
        <v>0</v>
      </c>
      <c r="S31" s="21"/>
      <c r="T31" s="22"/>
      <c r="U31" s="56">
        <f>(16.4395*(((U13+U14+V13+V14+W13+W14)/6)^1))+(-1.0337*(((U13+U14+V13+V14+W13+W14)/6)^2))+(0.4146*(((U13+U14+V13+V14+W13+W14)/6)^3))+(-0.05711*(((U13+U14+V13+V14+W13+W14)/6)^4))+(0.00257*(((U13+U14+V13+V14+W13+W14)/6)^5))+(-0.0000211*(((U13+U14+V13+V14+W13+W14)/6)^6))</f>
        <v>0</v>
      </c>
      <c r="V31" s="21"/>
      <c r="W31" s="22"/>
      <c r="X31" s="56">
        <f>(21.46*(((X13+X14+Y13+Y14+Z13+Z14)/6)^1))+(-6.6888*(((X13+X14+Y13+Y14+Z13+Z14)/6)^2))+(2.4638*(((X13+X14+Y13+Y14+Z13+Z14)/6)^3))+(-0.39094*(((X13+X14+Y13+Y14+Z13+Z14)/6)^4))+(0.02743*(((X13+X14+Y13+Y14+Z13+Z14)/6)^5))+(-0.0007116*(((X13+X14+Y13+Y14+Z13+Z14)/6)^6))</f>
        <v>0</v>
      </c>
      <c r="Y31" s="21"/>
      <c r="Z31" s="58"/>
      <c r="AA31" s="20">
        <f>(21.46*(((AA13+AA14+AB13+AB14+AC13+AC14)/6)^1))+(-6.6888*(((AA13+AA14+AB13+AB14+AC13+AC14)/6)^2))+(2.4638*(((AA13+AA14+AB13+AB14+AC13+AC14)/6)^3))+(-0.39094*(((AA13+AA14+AB13+AB14+AC13+AC14)/6)^4))+(0.02743*(((AA13+AA14+AB13+AB14+AC13+AC14)/6)^5))+(-0.0007116*(((AA13+AA14+AB13+AB14+AC13+AC14)/6)^6))</f>
        <v>0</v>
      </c>
      <c r="AB31" s="21"/>
      <c r="AC31" s="22"/>
      <c r="AD31" s="56">
        <f>(16.4395*(((AD13+AD14+AE13+AE14+AF13+AF14)/6)^1))+(-1.0337*(((AD13+AD14+AE13+AE14+AF13+AF14)/6)^2))+(0.4146*(((AD13+AD14+AE13+AE14+AF13+AF14)/6)^3))+(-0.05711*(((AD13+AD14+AE13+AE14+AF13+AF14)/6)^4))+(0.00257*(((AD13+AD14+AE13+AE14+AF13+AF14)/6)^5))+(-0.0000211*(((AD13+AD14+AE13+AE14+AF13+AF14)/6)^6))</f>
        <v>0</v>
      </c>
      <c r="AE31" s="21"/>
      <c r="AF31" s="22"/>
      <c r="AG31" s="56">
        <f>(24.6992*(((AG13+AG14+AH13+AH14+AI13+AI14)/6)^1))+(-3.5868*(((AG13+AG14+AH13+AH14+AI13+AI14)/6)^2))+(0.6903*(((AG13+AG14+AH13+AH14+AI13+AI14)/6)^3))+(-0.05799*(((AG13+AG14+AH13+AH14+AI13+AI14)/6)^4))+(0.00189*(((AG13+AG14+AH13+AH14+AI13+AI14)/6)^5))+(-0.0000142*(((AG13+AG14+AH13+AH14+AI13+AI14)/6)^6))</f>
        <v>0</v>
      </c>
      <c r="AH31" s="21"/>
      <c r="AI31" s="22"/>
      <c r="AJ31" s="56">
        <f>(24.6866*(((AJ13+AJ14+AK13+AK14+AL13+AL14)/6)^1))+(-4.8531*(((AJ13+AJ14+AK13+AK14+AL13+AL14)/6)^2))+(1.3992*(((AJ13+AJ14+AK13+AK14+AL13+AL14)/6)^3))+(-0.18028*(((AJ13+AJ14+AK13+AK14+AL13+AL14)/6)^4))+(0.01037*(((AJ13+AJ14+AK13+AK14+AL13+AL14)/6)^5))+(-0.0002229*(((AJ13+AJ14+AK13+AK14+AL13+AL14)/6)^6))</f>
        <v>0</v>
      </c>
      <c r="AK31" s="21"/>
      <c r="AL31" s="22"/>
      <c r="AM31" s="56">
        <f>(13.1705*(((AM13+AM14+AN13+AN14+AO13+AO14)/6)^1))+(5.0958*(((AM13+AM14+AN13+AN14+AO13+AO14)/6)^2))+(-1.0989*(((AM13+AM14+AN13+AN14+AO13+AO14)/6)^3))+(0.10864*(((AM13+AM14+AN13+AN14+AO13+AO14)/6)^4))+(-0.00559*(((AM13+AM14+AN13+AN14+AO13+AO14)/6)^5))+(0.0001179*(((AM13+AM14+AN13+AN14+AO13+AO14)/6)^6))</f>
        <v>0</v>
      </c>
      <c r="AN31" s="21"/>
      <c r="AO31" s="22"/>
      <c r="AP31" s="56">
        <f>(19.1229*(((AP13+AP14+AQ13+AQ14+AR13+AR14)/6)^1))+(-12.2566*(((AP13+AP14+AQ13+AQ14+AR13+AR14)/6)^2))+(5.575*(((AP13+AP14+AQ13+AQ14+AR13+AR14)/6)^3))+(-0.78145*(((AP13+AP14+AQ13+AQ14+AR13+AR14)/6)^4))+(0.04566*(((AP13+AP14+AQ13+AQ14+AR13+AR14)/6)^5))+(-0.0009711*(((AP13+AP14+AQ13+AQ14+AR13+AR14)/6)^6))</f>
        <v>0</v>
      </c>
      <c r="AQ31" s="21"/>
      <c r="AR31" s="22"/>
      <c r="AS31" s="56">
        <f>(46.6148*(((AS13+AS14+AT13+AT14+AU13+AU14)/6)^1))+(-43.1558*(((AS13+AS14+AT13+AT14+AU13+AU14)/6)^2))+(16.75778*(((AS13+AS14+AT13+AT14+AU13+AU14)/6)^3))+(-2.48858*(((AS13+AS14+AT13+AT14+AU13+AU14)/6)^4))+(0.16174*(((AS13+AS14+AT13+AT14+AU13+AU14)/6)^5))+(-0.0038873*(((AS13+AS14+AT13+AT14+AU13+AU14)/6)^6))</f>
        <v>0</v>
      </c>
      <c r="AT31" s="21"/>
      <c r="AU31" s="22"/>
      <c r="AV31" s="56">
        <f>((AV13+AV14+AW13+AW14+AX13+AX14)/6)</f>
        <v>0</v>
      </c>
      <c r="AW31" s="21"/>
      <c r="AX31" s="58"/>
      <c r="AY31" t="s">
        <v>15</v>
      </c>
    </row>
    <row r="32" spans="1:52" ht="13.5" thickBot="1">
      <c r="A32" s="33" t="s">
        <v>18</v>
      </c>
      <c r="B32" s="34"/>
      <c r="C32" s="23"/>
      <c r="D32" s="24"/>
      <c r="E32" s="25"/>
      <c r="F32" s="57"/>
      <c r="G32" s="24"/>
      <c r="H32" s="25"/>
      <c r="I32" s="57"/>
      <c r="J32" s="24"/>
      <c r="K32" s="25"/>
      <c r="L32" s="57"/>
      <c r="M32" s="24"/>
      <c r="N32" s="25"/>
      <c r="O32" s="57"/>
      <c r="P32" s="24"/>
      <c r="Q32" s="25"/>
      <c r="R32" s="57"/>
      <c r="S32" s="24"/>
      <c r="T32" s="25"/>
      <c r="U32" s="57"/>
      <c r="V32" s="24"/>
      <c r="W32" s="25"/>
      <c r="X32" s="57"/>
      <c r="Y32" s="24"/>
      <c r="Z32" s="59"/>
      <c r="AA32" s="23"/>
      <c r="AB32" s="24"/>
      <c r="AC32" s="25"/>
      <c r="AD32" s="57"/>
      <c r="AE32" s="24"/>
      <c r="AF32" s="25"/>
      <c r="AG32" s="57"/>
      <c r="AH32" s="24"/>
      <c r="AI32" s="25"/>
      <c r="AJ32" s="57"/>
      <c r="AK32" s="24"/>
      <c r="AL32" s="25"/>
      <c r="AM32" s="57"/>
      <c r="AN32" s="24"/>
      <c r="AO32" s="25"/>
      <c r="AP32" s="57"/>
      <c r="AQ32" s="24"/>
      <c r="AR32" s="25"/>
      <c r="AS32" s="57"/>
      <c r="AT32" s="24"/>
      <c r="AU32" s="25"/>
      <c r="AV32" s="57"/>
      <c r="AW32" s="24"/>
      <c r="AX32" s="59"/>
      <c r="AY32" s="39" t="s">
        <v>18</v>
      </c>
      <c r="AZ32" s="40"/>
    </row>
    <row r="33" spans="1:52" ht="14.25" thickBot="1" thickTop="1">
      <c r="A33" s="33" t="s">
        <v>4</v>
      </c>
      <c r="B33" s="34"/>
      <c r="C33" s="35">
        <v>48</v>
      </c>
      <c r="D33" s="36"/>
      <c r="E33" s="37"/>
      <c r="F33" s="36">
        <v>47</v>
      </c>
      <c r="G33" s="36"/>
      <c r="H33" s="37"/>
      <c r="I33" s="36">
        <v>46</v>
      </c>
      <c r="J33" s="36"/>
      <c r="K33" s="37"/>
      <c r="L33" s="36">
        <v>45</v>
      </c>
      <c r="M33" s="36"/>
      <c r="N33" s="37"/>
      <c r="O33" s="36">
        <v>44</v>
      </c>
      <c r="P33" s="36"/>
      <c r="Q33" s="37"/>
      <c r="R33" s="36">
        <v>43</v>
      </c>
      <c r="S33" s="36"/>
      <c r="T33" s="37"/>
      <c r="U33" s="36">
        <v>42</v>
      </c>
      <c r="V33" s="36"/>
      <c r="W33" s="37"/>
      <c r="X33" s="36">
        <v>41</v>
      </c>
      <c r="Y33" s="36"/>
      <c r="Z33" s="38"/>
      <c r="AA33" s="36">
        <v>31</v>
      </c>
      <c r="AB33" s="36"/>
      <c r="AC33" s="37"/>
      <c r="AD33" s="36">
        <v>32</v>
      </c>
      <c r="AE33" s="36"/>
      <c r="AF33" s="37"/>
      <c r="AG33" s="36">
        <v>33</v>
      </c>
      <c r="AH33" s="36"/>
      <c r="AI33" s="37"/>
      <c r="AJ33" s="36">
        <v>34</v>
      </c>
      <c r="AK33" s="36"/>
      <c r="AL33" s="37"/>
      <c r="AM33" s="36">
        <v>35</v>
      </c>
      <c r="AN33" s="36"/>
      <c r="AO33" s="37"/>
      <c r="AP33" s="36">
        <v>36</v>
      </c>
      <c r="AQ33" s="36"/>
      <c r="AR33" s="37"/>
      <c r="AS33" s="36">
        <v>37</v>
      </c>
      <c r="AT33" s="36"/>
      <c r="AU33" s="37"/>
      <c r="AV33" s="36">
        <v>38</v>
      </c>
      <c r="AW33" s="36"/>
      <c r="AX33" s="38"/>
      <c r="AY33" s="39" t="s">
        <v>4</v>
      </c>
      <c r="AZ33" s="40"/>
    </row>
    <row r="34" spans="1:52" ht="13.5" thickTop="1">
      <c r="A34" s="17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26"/>
      <c r="AZ34" s="16"/>
    </row>
    <row r="35" spans="1:52" ht="13.5" thickBot="1">
      <c r="A35" s="29"/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30"/>
      <c r="AZ35" s="30"/>
    </row>
    <row r="37" spans="17:52" ht="13.5" thickBot="1">
      <c r="Q37" s="10"/>
      <c r="R37" s="10"/>
      <c r="AK37" s="10"/>
      <c r="AQ37" s="2"/>
      <c r="AR37" s="2"/>
      <c r="AS37" s="2"/>
      <c r="AT37" s="2"/>
      <c r="AU37" s="2"/>
      <c r="AV37" s="2"/>
      <c r="AW37" s="2"/>
      <c r="AX37" s="2"/>
      <c r="AZ37" s="10"/>
    </row>
    <row r="38" spans="2:52" ht="14.25" thickBot="1" thickTop="1">
      <c r="B38" s="1"/>
      <c r="C38" s="73" t="s">
        <v>4</v>
      </c>
      <c r="D38" s="73"/>
      <c r="E38" s="74"/>
      <c r="F38" s="77" t="s">
        <v>5</v>
      </c>
      <c r="G38" s="78"/>
      <c r="H38" s="35" t="s">
        <v>9</v>
      </c>
      <c r="I38" s="36"/>
      <c r="J38" s="36"/>
      <c r="K38" s="36"/>
      <c r="L38" s="38"/>
      <c r="M38" s="35" t="s">
        <v>6</v>
      </c>
      <c r="N38" s="36"/>
      <c r="O38" s="36"/>
      <c r="P38" s="36"/>
      <c r="Q38" s="36"/>
      <c r="R38" s="38"/>
      <c r="S38" s="2"/>
      <c r="V38" s="1"/>
      <c r="W38" s="73" t="s">
        <v>4</v>
      </c>
      <c r="X38" s="73"/>
      <c r="Y38" s="74"/>
      <c r="Z38" s="79" t="s">
        <v>5</v>
      </c>
      <c r="AA38" s="74"/>
      <c r="AB38" s="79" t="s">
        <v>9</v>
      </c>
      <c r="AC38" s="80"/>
      <c r="AD38" s="80"/>
      <c r="AE38" s="80"/>
      <c r="AF38" s="78"/>
      <c r="AG38" s="35" t="s">
        <v>6</v>
      </c>
      <c r="AH38" s="36"/>
      <c r="AI38" s="36"/>
      <c r="AJ38" s="36"/>
      <c r="AK38" s="36"/>
      <c r="AL38" s="38"/>
      <c r="AP38" s="1"/>
      <c r="AQ38" s="62" t="s">
        <v>7</v>
      </c>
      <c r="AR38" s="63"/>
      <c r="AS38" s="63"/>
      <c r="AT38" s="63"/>
      <c r="AU38" s="63"/>
      <c r="AV38" s="63"/>
      <c r="AW38" s="63"/>
      <c r="AX38" s="63"/>
      <c r="AY38" s="63"/>
      <c r="AZ38" s="64"/>
    </row>
    <row r="39" spans="2:52" ht="13.5" thickTop="1">
      <c r="B39" s="1"/>
      <c r="C39" s="41">
        <v>18</v>
      </c>
      <c r="D39" s="42"/>
      <c r="E39" s="55"/>
      <c r="F39" s="41">
        <f>C21-C29</f>
        <v>0</v>
      </c>
      <c r="G39" s="43"/>
      <c r="H39" s="53"/>
      <c r="I39" s="42"/>
      <c r="J39" s="42"/>
      <c r="K39" s="42"/>
      <c r="L39" s="55"/>
      <c r="M39" s="41">
        <f aca="true" t="shared" si="0" ref="M39:M52">F39*(H39/6)</f>
        <v>0</v>
      </c>
      <c r="N39" s="42"/>
      <c r="O39" s="42"/>
      <c r="P39" s="42"/>
      <c r="Q39" s="42"/>
      <c r="R39" s="55"/>
      <c r="S39" s="11"/>
      <c r="W39" s="41">
        <v>38</v>
      </c>
      <c r="X39" s="42"/>
      <c r="Y39" s="55"/>
      <c r="Z39" s="41">
        <f>AV23-AV31</f>
        <v>0</v>
      </c>
      <c r="AA39" s="43"/>
      <c r="AB39" s="53"/>
      <c r="AC39" s="81"/>
      <c r="AD39" s="81"/>
      <c r="AE39" s="81"/>
      <c r="AF39" s="82"/>
      <c r="AG39" s="41">
        <f aca="true" t="shared" si="1" ref="AG39:AG54">Z39*(AB39/6)</f>
        <v>0</v>
      </c>
      <c r="AH39" s="42"/>
      <c r="AI39" s="42"/>
      <c r="AJ39" s="42"/>
      <c r="AK39" s="42"/>
      <c r="AL39" s="55"/>
      <c r="AP39" s="1"/>
      <c r="AQ39" s="83">
        <f>F39+F40+F41+F42+F43+F44+F45+F46+F47+F48+F49+F50+F51+F52+F53+F54+Z39+Z40+Z41+Z42+Z43+Z44+Z45+Z46+Z47+Z48+Z49+Z50+Z51+Z52+Z53+Z54</f>
        <v>0</v>
      </c>
      <c r="AR39" s="84"/>
      <c r="AS39" s="84"/>
      <c r="AT39" s="84"/>
      <c r="AU39" s="84"/>
      <c r="AV39" s="84"/>
      <c r="AW39" s="84"/>
      <c r="AX39" s="84"/>
      <c r="AY39" s="84"/>
      <c r="AZ39" s="85"/>
    </row>
    <row r="40" spans="2:52" ht="13.5" thickBot="1">
      <c r="B40" s="1"/>
      <c r="C40" s="65">
        <v>17</v>
      </c>
      <c r="D40" s="70"/>
      <c r="E40" s="71"/>
      <c r="F40" s="75">
        <f>F21-F29</f>
        <v>0</v>
      </c>
      <c r="G40" s="76"/>
      <c r="H40" s="67"/>
      <c r="I40" s="72"/>
      <c r="J40" s="72"/>
      <c r="K40" s="72"/>
      <c r="L40" s="71"/>
      <c r="M40" s="65">
        <f t="shared" si="0"/>
        <v>0</v>
      </c>
      <c r="N40" s="72"/>
      <c r="O40" s="72"/>
      <c r="P40" s="72"/>
      <c r="Q40" s="72"/>
      <c r="R40" s="71"/>
      <c r="W40" s="65">
        <v>37</v>
      </c>
      <c r="X40" s="70"/>
      <c r="Y40" s="71"/>
      <c r="Z40" s="65">
        <f>AS23-AS31</f>
        <v>0</v>
      </c>
      <c r="AA40" s="66"/>
      <c r="AB40" s="67"/>
      <c r="AC40" s="68"/>
      <c r="AD40" s="68"/>
      <c r="AE40" s="68"/>
      <c r="AF40" s="69"/>
      <c r="AG40" s="65">
        <f t="shared" si="1"/>
        <v>0</v>
      </c>
      <c r="AH40" s="72"/>
      <c r="AI40" s="72"/>
      <c r="AJ40" s="72"/>
      <c r="AK40" s="72"/>
      <c r="AL40" s="71"/>
      <c r="AP40" s="1"/>
      <c r="AQ40" s="23"/>
      <c r="AR40" s="24"/>
      <c r="AS40" s="24"/>
      <c r="AT40" s="24"/>
      <c r="AU40" s="24"/>
      <c r="AV40" s="24"/>
      <c r="AW40" s="24"/>
      <c r="AX40" s="24"/>
      <c r="AY40" s="24"/>
      <c r="AZ40" s="59"/>
    </row>
    <row r="41" spans="2:51" ht="13.5" thickTop="1">
      <c r="B41" s="1"/>
      <c r="C41" s="65">
        <v>16</v>
      </c>
      <c r="D41" s="70"/>
      <c r="E41" s="71"/>
      <c r="F41" s="65">
        <f>I21-I29</f>
        <v>0</v>
      </c>
      <c r="G41" s="66"/>
      <c r="H41" s="67"/>
      <c r="I41" s="72"/>
      <c r="J41" s="72"/>
      <c r="K41" s="72"/>
      <c r="L41" s="71"/>
      <c r="M41" s="65">
        <f t="shared" si="0"/>
        <v>0</v>
      </c>
      <c r="N41" s="72"/>
      <c r="O41" s="72"/>
      <c r="P41" s="72"/>
      <c r="Q41" s="72"/>
      <c r="R41" s="71"/>
      <c r="W41" s="65">
        <v>36</v>
      </c>
      <c r="X41" s="70"/>
      <c r="Y41" s="71"/>
      <c r="Z41" s="65">
        <f>AP23-AP31</f>
        <v>0</v>
      </c>
      <c r="AA41" s="66"/>
      <c r="AB41" s="67"/>
      <c r="AC41" s="68"/>
      <c r="AD41" s="68"/>
      <c r="AE41" s="68"/>
      <c r="AF41" s="69"/>
      <c r="AG41" s="65">
        <f t="shared" si="1"/>
        <v>0</v>
      </c>
      <c r="AH41" s="72"/>
      <c r="AI41" s="72"/>
      <c r="AJ41" s="72"/>
      <c r="AK41" s="72"/>
      <c r="AL41" s="71"/>
      <c r="AY41" s="13"/>
    </row>
    <row r="42" spans="2:52" ht="13.5" thickBot="1">
      <c r="B42" s="1"/>
      <c r="C42" s="65">
        <v>15</v>
      </c>
      <c r="D42" s="70"/>
      <c r="E42" s="71"/>
      <c r="F42" s="65">
        <f>L21-L29</f>
        <v>0</v>
      </c>
      <c r="G42" s="66"/>
      <c r="H42" s="67"/>
      <c r="I42" s="72"/>
      <c r="J42" s="72"/>
      <c r="K42" s="72"/>
      <c r="L42" s="71"/>
      <c r="M42" s="65">
        <f t="shared" si="0"/>
        <v>0</v>
      </c>
      <c r="N42" s="72"/>
      <c r="O42" s="72"/>
      <c r="P42" s="72"/>
      <c r="Q42" s="72"/>
      <c r="R42" s="71"/>
      <c r="W42" s="65">
        <v>35</v>
      </c>
      <c r="X42" s="70"/>
      <c r="Y42" s="71"/>
      <c r="Z42" s="65">
        <f>AM23-AM31</f>
        <v>0</v>
      </c>
      <c r="AA42" s="66"/>
      <c r="AB42" s="67"/>
      <c r="AC42" s="68"/>
      <c r="AD42" s="68"/>
      <c r="AE42" s="68"/>
      <c r="AF42" s="69"/>
      <c r="AG42" s="65">
        <f t="shared" si="1"/>
        <v>0</v>
      </c>
      <c r="AH42" s="72"/>
      <c r="AI42" s="72"/>
      <c r="AJ42" s="72"/>
      <c r="AK42" s="72"/>
      <c r="AL42" s="71"/>
      <c r="AY42" s="10"/>
      <c r="AZ42" s="10"/>
    </row>
    <row r="43" spans="2:52" ht="13.5" thickTop="1">
      <c r="B43" s="1"/>
      <c r="C43" s="65">
        <v>14</v>
      </c>
      <c r="D43" s="70"/>
      <c r="E43" s="71"/>
      <c r="F43" s="65">
        <f>O21-O29</f>
        <v>0</v>
      </c>
      <c r="G43" s="66"/>
      <c r="H43" s="67"/>
      <c r="I43" s="72"/>
      <c r="J43" s="72"/>
      <c r="K43" s="72"/>
      <c r="L43" s="71"/>
      <c r="M43" s="65">
        <f t="shared" si="0"/>
        <v>0</v>
      </c>
      <c r="N43" s="72"/>
      <c r="O43" s="72"/>
      <c r="P43" s="72"/>
      <c r="Q43" s="72"/>
      <c r="R43" s="71"/>
      <c r="W43" s="65">
        <v>34</v>
      </c>
      <c r="X43" s="70"/>
      <c r="Y43" s="71"/>
      <c r="Z43" s="65">
        <f>AJ23-AJ31</f>
        <v>0</v>
      </c>
      <c r="AA43" s="66"/>
      <c r="AB43" s="67"/>
      <c r="AC43" s="68"/>
      <c r="AD43" s="68"/>
      <c r="AE43" s="68"/>
      <c r="AF43" s="69"/>
      <c r="AG43" s="65">
        <f t="shared" si="1"/>
        <v>0</v>
      </c>
      <c r="AH43" s="72"/>
      <c r="AI43" s="72"/>
      <c r="AJ43" s="72"/>
      <c r="AK43" s="72"/>
      <c r="AL43" s="71"/>
      <c r="AP43" s="1"/>
      <c r="AQ43" s="62" t="s">
        <v>8</v>
      </c>
      <c r="AR43" s="63"/>
      <c r="AS43" s="63"/>
      <c r="AT43" s="63"/>
      <c r="AU43" s="63"/>
      <c r="AV43" s="63"/>
      <c r="AW43" s="63"/>
      <c r="AX43" s="63"/>
      <c r="AY43" s="63"/>
      <c r="AZ43" s="64"/>
    </row>
    <row r="44" spans="2:52" ht="12.75">
      <c r="B44" s="1"/>
      <c r="C44" s="65">
        <v>13</v>
      </c>
      <c r="D44" s="70"/>
      <c r="E44" s="71"/>
      <c r="F44" s="65">
        <f>R21-R29</f>
        <v>0</v>
      </c>
      <c r="G44" s="66"/>
      <c r="H44" s="67"/>
      <c r="I44" s="72"/>
      <c r="J44" s="72"/>
      <c r="K44" s="72"/>
      <c r="L44" s="71"/>
      <c r="M44" s="65">
        <f t="shared" si="0"/>
        <v>0</v>
      </c>
      <c r="N44" s="72"/>
      <c r="O44" s="72"/>
      <c r="P44" s="72"/>
      <c r="Q44" s="72"/>
      <c r="R44" s="71"/>
      <c r="W44" s="65">
        <v>33</v>
      </c>
      <c r="X44" s="70"/>
      <c r="Y44" s="71"/>
      <c r="Z44" s="65">
        <f>AG23-AG31</f>
        <v>0</v>
      </c>
      <c r="AA44" s="66"/>
      <c r="AB44" s="67"/>
      <c r="AC44" s="68"/>
      <c r="AD44" s="68"/>
      <c r="AE44" s="68"/>
      <c r="AF44" s="69"/>
      <c r="AG44" s="65">
        <f t="shared" si="1"/>
        <v>0</v>
      </c>
      <c r="AH44" s="72"/>
      <c r="AI44" s="72"/>
      <c r="AJ44" s="72"/>
      <c r="AK44" s="72"/>
      <c r="AL44" s="71"/>
      <c r="AP44" s="1"/>
      <c r="AQ44" s="83">
        <f>M39+M40+M41+M42+M43+M44+M45+M46+M47+M48+M49+M50+M51+M52+M53+M54+AG39+AG40+AG41+AG42+AG43+AG44+AG45+AG46+AG47+AG48+AG49+AG50+AG51+AG52+AG53+AG54</f>
        <v>0</v>
      </c>
      <c r="AR44" s="84"/>
      <c r="AS44" s="84"/>
      <c r="AT44" s="84"/>
      <c r="AU44" s="84"/>
      <c r="AV44" s="84"/>
      <c r="AW44" s="84"/>
      <c r="AX44" s="84"/>
      <c r="AY44" s="84"/>
      <c r="AZ44" s="85"/>
    </row>
    <row r="45" spans="2:52" ht="13.5" thickBot="1">
      <c r="B45" s="1"/>
      <c r="C45" s="65">
        <v>12</v>
      </c>
      <c r="D45" s="70"/>
      <c r="E45" s="71"/>
      <c r="F45" s="65">
        <f>U21-U29</f>
        <v>0</v>
      </c>
      <c r="G45" s="66"/>
      <c r="H45" s="67"/>
      <c r="I45" s="72"/>
      <c r="J45" s="72"/>
      <c r="K45" s="72"/>
      <c r="L45" s="71"/>
      <c r="M45" s="65">
        <f t="shared" si="0"/>
        <v>0</v>
      </c>
      <c r="N45" s="70"/>
      <c r="O45" s="70"/>
      <c r="P45" s="70"/>
      <c r="Q45" s="70"/>
      <c r="R45" s="71"/>
      <c r="W45" s="65">
        <v>32</v>
      </c>
      <c r="X45" s="70"/>
      <c r="Y45" s="71"/>
      <c r="Z45" s="65">
        <f>AD23-AD31</f>
        <v>0</v>
      </c>
      <c r="AA45" s="66"/>
      <c r="AB45" s="67"/>
      <c r="AC45" s="68"/>
      <c r="AD45" s="68"/>
      <c r="AE45" s="68"/>
      <c r="AF45" s="69"/>
      <c r="AG45" s="65">
        <f t="shared" si="1"/>
        <v>0</v>
      </c>
      <c r="AH45" s="70"/>
      <c r="AI45" s="70"/>
      <c r="AJ45" s="70"/>
      <c r="AK45" s="70"/>
      <c r="AL45" s="71"/>
      <c r="AP45" s="1"/>
      <c r="AQ45" s="23"/>
      <c r="AR45" s="24"/>
      <c r="AS45" s="24"/>
      <c r="AT45" s="24"/>
      <c r="AU45" s="24"/>
      <c r="AV45" s="24"/>
      <c r="AW45" s="24"/>
      <c r="AX45" s="24"/>
      <c r="AY45" s="24"/>
      <c r="AZ45" s="59"/>
    </row>
    <row r="46" spans="2:51" ht="13.5" thickTop="1">
      <c r="B46" s="1"/>
      <c r="C46" s="65">
        <v>11</v>
      </c>
      <c r="D46" s="70"/>
      <c r="E46" s="71"/>
      <c r="F46" s="65">
        <f>X21-X29</f>
        <v>0</v>
      </c>
      <c r="G46" s="66"/>
      <c r="H46" s="67"/>
      <c r="I46" s="72"/>
      <c r="J46" s="72"/>
      <c r="K46" s="72"/>
      <c r="L46" s="71"/>
      <c r="M46" s="65">
        <f t="shared" si="0"/>
        <v>0</v>
      </c>
      <c r="N46" s="70"/>
      <c r="O46" s="70"/>
      <c r="P46" s="70"/>
      <c r="Q46" s="70"/>
      <c r="R46" s="71"/>
      <c r="W46" s="65">
        <v>31</v>
      </c>
      <c r="X46" s="70"/>
      <c r="Y46" s="71"/>
      <c r="Z46" s="65">
        <f>AA23-AA31</f>
        <v>0</v>
      </c>
      <c r="AA46" s="66"/>
      <c r="AB46" s="67"/>
      <c r="AC46" s="68"/>
      <c r="AD46" s="68"/>
      <c r="AE46" s="68"/>
      <c r="AF46" s="69"/>
      <c r="AG46" s="65">
        <f t="shared" si="1"/>
        <v>0</v>
      </c>
      <c r="AH46" s="70"/>
      <c r="AI46" s="70"/>
      <c r="AJ46" s="70"/>
      <c r="AK46" s="70"/>
      <c r="AL46" s="71"/>
      <c r="AY46" s="13"/>
    </row>
    <row r="47" spans="2:52" ht="12.75">
      <c r="B47" s="1"/>
      <c r="C47" s="65">
        <v>21</v>
      </c>
      <c r="D47" s="70"/>
      <c r="E47" s="71"/>
      <c r="F47" s="65">
        <f>AA21-AA29</f>
        <v>0</v>
      </c>
      <c r="G47" s="66"/>
      <c r="H47" s="67"/>
      <c r="I47" s="72"/>
      <c r="J47" s="72"/>
      <c r="K47" s="72"/>
      <c r="L47" s="71"/>
      <c r="M47" s="65">
        <f t="shared" si="0"/>
        <v>0</v>
      </c>
      <c r="N47" s="70"/>
      <c r="O47" s="70"/>
      <c r="P47" s="70"/>
      <c r="Q47" s="70"/>
      <c r="R47" s="71"/>
      <c r="W47" s="65">
        <v>41</v>
      </c>
      <c r="X47" s="70"/>
      <c r="Y47" s="71"/>
      <c r="Z47" s="65">
        <f>X23-X31</f>
        <v>0</v>
      </c>
      <c r="AA47" s="66"/>
      <c r="AB47" s="67"/>
      <c r="AC47" s="68"/>
      <c r="AD47" s="68"/>
      <c r="AE47" s="68"/>
      <c r="AF47" s="69"/>
      <c r="AG47" s="65">
        <f t="shared" si="1"/>
        <v>0</v>
      </c>
      <c r="AH47" s="70"/>
      <c r="AI47" s="70"/>
      <c r="AJ47" s="70"/>
      <c r="AK47" s="70"/>
      <c r="AL47" s="71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2:52" ht="12.75">
      <c r="B48" s="1"/>
      <c r="C48" s="65">
        <v>22</v>
      </c>
      <c r="D48" s="70"/>
      <c r="E48" s="71"/>
      <c r="F48" s="65">
        <f>AD21-AD29</f>
        <v>0</v>
      </c>
      <c r="G48" s="66"/>
      <c r="H48" s="67"/>
      <c r="I48" s="72"/>
      <c r="J48" s="72"/>
      <c r="K48" s="72"/>
      <c r="L48" s="71"/>
      <c r="M48" s="65">
        <f t="shared" si="0"/>
        <v>0</v>
      </c>
      <c r="N48" s="70"/>
      <c r="O48" s="70"/>
      <c r="P48" s="70"/>
      <c r="Q48" s="70"/>
      <c r="R48" s="71"/>
      <c r="W48" s="65">
        <v>42</v>
      </c>
      <c r="X48" s="70"/>
      <c r="Y48" s="71"/>
      <c r="Z48" s="65">
        <f>U23-U31</f>
        <v>0</v>
      </c>
      <c r="AA48" s="66"/>
      <c r="AB48" s="67"/>
      <c r="AC48" s="68"/>
      <c r="AD48" s="68"/>
      <c r="AE48" s="68"/>
      <c r="AF48" s="69"/>
      <c r="AG48" s="65">
        <f t="shared" si="1"/>
        <v>0</v>
      </c>
      <c r="AH48" s="70"/>
      <c r="AI48" s="70"/>
      <c r="AJ48" s="70"/>
      <c r="AK48" s="70"/>
      <c r="AL48" s="71"/>
      <c r="AP48" s="2"/>
      <c r="AQ48" s="14"/>
      <c r="AR48" s="14"/>
      <c r="AS48" s="14"/>
      <c r="AT48" s="14"/>
      <c r="AU48" s="14"/>
      <c r="AV48" s="14"/>
      <c r="AW48" s="14"/>
      <c r="AX48" s="14"/>
      <c r="AY48" s="14"/>
      <c r="AZ48" s="2"/>
    </row>
    <row r="49" spans="2:52" ht="12.75">
      <c r="B49" s="1"/>
      <c r="C49" s="65">
        <v>23</v>
      </c>
      <c r="D49" s="70"/>
      <c r="E49" s="71"/>
      <c r="F49" s="65">
        <f>AG21-AG29</f>
        <v>0</v>
      </c>
      <c r="G49" s="66"/>
      <c r="H49" s="67"/>
      <c r="I49" s="72"/>
      <c r="J49" s="72"/>
      <c r="K49" s="72"/>
      <c r="L49" s="71"/>
      <c r="M49" s="65">
        <f t="shared" si="0"/>
        <v>0</v>
      </c>
      <c r="N49" s="70"/>
      <c r="O49" s="70"/>
      <c r="P49" s="70"/>
      <c r="Q49" s="70"/>
      <c r="R49" s="71"/>
      <c r="W49" s="65">
        <v>43</v>
      </c>
      <c r="X49" s="70"/>
      <c r="Y49" s="71"/>
      <c r="Z49" s="65">
        <f>R23-R31</f>
        <v>0</v>
      </c>
      <c r="AA49" s="66"/>
      <c r="AB49" s="67"/>
      <c r="AC49" s="68"/>
      <c r="AD49" s="68"/>
      <c r="AE49" s="68"/>
      <c r="AF49" s="69"/>
      <c r="AG49" s="65">
        <f t="shared" si="1"/>
        <v>0</v>
      </c>
      <c r="AH49" s="70"/>
      <c r="AI49" s="70"/>
      <c r="AJ49" s="70"/>
      <c r="AK49" s="70"/>
      <c r="AL49" s="71"/>
      <c r="AP49" s="2"/>
      <c r="AQ49" s="14" t="s">
        <v>13</v>
      </c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3" ht="12.75">
      <c r="B50" s="1"/>
      <c r="C50" s="65">
        <v>24</v>
      </c>
      <c r="D50" s="70"/>
      <c r="E50" s="71"/>
      <c r="F50" s="65">
        <f>AJ21-AJ29</f>
        <v>0</v>
      </c>
      <c r="G50" s="66"/>
      <c r="H50" s="67"/>
      <c r="I50" s="72"/>
      <c r="J50" s="72"/>
      <c r="K50" s="72"/>
      <c r="L50" s="71"/>
      <c r="M50" s="65">
        <f t="shared" si="0"/>
        <v>0</v>
      </c>
      <c r="N50" s="70"/>
      <c r="O50" s="70"/>
      <c r="P50" s="70"/>
      <c r="Q50" s="70"/>
      <c r="R50" s="71"/>
      <c r="W50" s="65">
        <v>44</v>
      </c>
      <c r="X50" s="70"/>
      <c r="Y50" s="71"/>
      <c r="Z50" s="65">
        <f>O23-O31</f>
        <v>0</v>
      </c>
      <c r="AA50" s="66"/>
      <c r="AB50" s="67"/>
      <c r="AC50" s="68"/>
      <c r="AD50" s="68"/>
      <c r="AE50" s="68"/>
      <c r="AF50" s="69"/>
      <c r="AG50" s="65">
        <f t="shared" si="1"/>
        <v>0</v>
      </c>
      <c r="AH50" s="70"/>
      <c r="AI50" s="70"/>
      <c r="AJ50" s="70"/>
      <c r="AK50" s="70"/>
      <c r="AL50" s="71"/>
      <c r="AP50" s="2"/>
      <c r="AQ50" s="14" t="s">
        <v>11</v>
      </c>
      <c r="AR50" s="14"/>
      <c r="AS50" s="14"/>
      <c r="AT50" s="14"/>
      <c r="AU50" s="14"/>
      <c r="AV50" s="14"/>
      <c r="AW50" s="14"/>
      <c r="AX50" s="14"/>
      <c r="AY50" s="14"/>
      <c r="AZ50" s="14"/>
      <c r="BA50" s="2"/>
    </row>
    <row r="51" spans="2:52" ht="12.75">
      <c r="B51" s="1"/>
      <c r="C51" s="65">
        <v>25</v>
      </c>
      <c r="D51" s="70"/>
      <c r="E51" s="71"/>
      <c r="F51" s="65">
        <f>AM21-AM29</f>
        <v>0</v>
      </c>
      <c r="G51" s="66"/>
      <c r="H51" s="67"/>
      <c r="I51" s="72"/>
      <c r="J51" s="72"/>
      <c r="K51" s="72"/>
      <c r="L51" s="71"/>
      <c r="M51" s="65">
        <f t="shared" si="0"/>
        <v>0</v>
      </c>
      <c r="N51" s="70"/>
      <c r="O51" s="70"/>
      <c r="P51" s="70"/>
      <c r="Q51" s="70"/>
      <c r="R51" s="71"/>
      <c r="W51" s="65">
        <v>45</v>
      </c>
      <c r="X51" s="70"/>
      <c r="Y51" s="71"/>
      <c r="Z51" s="65">
        <f>L23-L31</f>
        <v>0</v>
      </c>
      <c r="AA51" s="66"/>
      <c r="AB51" s="67"/>
      <c r="AC51" s="68"/>
      <c r="AD51" s="68"/>
      <c r="AE51" s="68"/>
      <c r="AF51" s="69"/>
      <c r="AG51" s="65">
        <f t="shared" si="1"/>
        <v>0</v>
      </c>
      <c r="AH51" s="70"/>
      <c r="AI51" s="70"/>
      <c r="AJ51" s="70"/>
      <c r="AK51" s="70"/>
      <c r="AL51" s="71"/>
      <c r="AQ51" s="86" t="s">
        <v>19</v>
      </c>
      <c r="AR51" s="86"/>
      <c r="AS51" s="86"/>
      <c r="AT51" s="86"/>
      <c r="AU51" s="86"/>
      <c r="AV51" s="86"/>
      <c r="AW51" s="86"/>
      <c r="AX51" s="86"/>
      <c r="AY51" s="86"/>
      <c r="AZ51" s="86"/>
    </row>
    <row r="52" spans="2:52" ht="12.75">
      <c r="B52" s="1"/>
      <c r="C52" s="65">
        <v>26</v>
      </c>
      <c r="D52" s="70"/>
      <c r="E52" s="71"/>
      <c r="F52" s="65">
        <f>AP21-AP29</f>
        <v>0</v>
      </c>
      <c r="G52" s="66"/>
      <c r="H52" s="67"/>
      <c r="I52" s="72"/>
      <c r="J52" s="72"/>
      <c r="K52" s="72"/>
      <c r="L52" s="71"/>
      <c r="M52" s="65">
        <f t="shared" si="0"/>
        <v>0</v>
      </c>
      <c r="N52" s="70"/>
      <c r="O52" s="70"/>
      <c r="P52" s="70"/>
      <c r="Q52" s="70"/>
      <c r="R52" s="71"/>
      <c r="W52" s="65">
        <v>46</v>
      </c>
      <c r="X52" s="70"/>
      <c r="Y52" s="71"/>
      <c r="Z52" s="65">
        <f>I23-I31</f>
        <v>0</v>
      </c>
      <c r="AA52" s="66"/>
      <c r="AB52" s="67"/>
      <c r="AC52" s="68"/>
      <c r="AD52" s="68"/>
      <c r="AE52" s="68"/>
      <c r="AF52" s="69"/>
      <c r="AG52" s="65">
        <f t="shared" si="1"/>
        <v>0</v>
      </c>
      <c r="AH52" s="70"/>
      <c r="AI52" s="70"/>
      <c r="AJ52" s="70"/>
      <c r="AK52" s="70"/>
      <c r="AL52" s="71"/>
      <c r="AQ52" s="40" t="s">
        <v>22</v>
      </c>
      <c r="AR52" s="40"/>
      <c r="AS52" s="40"/>
      <c r="AT52" s="40"/>
      <c r="AU52" s="40"/>
      <c r="AV52" s="40"/>
      <c r="AW52" s="40"/>
      <c r="AX52" s="40"/>
      <c r="AY52" s="40"/>
      <c r="AZ52" s="40"/>
    </row>
    <row r="53" spans="2:52" ht="12.75">
      <c r="B53" s="1"/>
      <c r="C53" s="65">
        <v>27</v>
      </c>
      <c r="D53" s="70"/>
      <c r="E53" s="71"/>
      <c r="F53" s="65">
        <f>AS21-AS29</f>
        <v>0</v>
      </c>
      <c r="G53" s="66"/>
      <c r="H53" s="67"/>
      <c r="I53" s="72"/>
      <c r="J53" s="72"/>
      <c r="K53" s="72"/>
      <c r="L53" s="71"/>
      <c r="M53" s="65">
        <f>F53*(H53/6)</f>
        <v>0</v>
      </c>
      <c r="N53" s="70"/>
      <c r="O53" s="70"/>
      <c r="P53" s="70"/>
      <c r="Q53" s="70"/>
      <c r="R53" s="71"/>
      <c r="W53" s="65">
        <v>47</v>
      </c>
      <c r="X53" s="70"/>
      <c r="Y53" s="71"/>
      <c r="Z53" s="65">
        <f>F23-F31</f>
        <v>0</v>
      </c>
      <c r="AA53" s="66"/>
      <c r="AB53" s="67"/>
      <c r="AC53" s="68"/>
      <c r="AD53" s="68"/>
      <c r="AE53" s="68"/>
      <c r="AF53" s="69"/>
      <c r="AG53" s="65">
        <f t="shared" si="1"/>
        <v>0</v>
      </c>
      <c r="AH53" s="70"/>
      <c r="AI53" s="70"/>
      <c r="AJ53" s="70"/>
      <c r="AK53" s="70"/>
      <c r="AL53" s="71"/>
      <c r="AQ53" s="40" t="s">
        <v>20</v>
      </c>
      <c r="AR53" s="40"/>
      <c r="AS53" s="40"/>
      <c r="AT53" s="40"/>
      <c r="AU53" s="40"/>
      <c r="AV53" s="40"/>
      <c r="AW53" s="40"/>
      <c r="AX53" s="40"/>
      <c r="AY53" s="40"/>
      <c r="AZ53" s="40"/>
    </row>
    <row r="54" spans="3:52" ht="13.5" thickBot="1">
      <c r="C54" s="23">
        <v>28</v>
      </c>
      <c r="D54" s="24"/>
      <c r="E54" s="24"/>
      <c r="F54" s="23">
        <f>AV21-AV29</f>
        <v>0</v>
      </c>
      <c r="G54" s="25"/>
      <c r="H54" s="57"/>
      <c r="I54" s="24"/>
      <c r="J54" s="24"/>
      <c r="K54" s="24"/>
      <c r="L54" s="59"/>
      <c r="M54" s="23">
        <f>F54*(H54/6)</f>
        <v>0</v>
      </c>
      <c r="N54" s="24"/>
      <c r="O54" s="24"/>
      <c r="P54" s="24"/>
      <c r="Q54" s="24"/>
      <c r="R54" s="59"/>
      <c r="W54" s="23">
        <v>48</v>
      </c>
      <c r="X54" s="24"/>
      <c r="Y54" s="24"/>
      <c r="Z54" s="23">
        <f>C23-C31</f>
        <v>0</v>
      </c>
      <c r="AA54" s="25"/>
      <c r="AB54" s="57"/>
      <c r="AC54" s="60"/>
      <c r="AD54" s="60"/>
      <c r="AE54" s="60"/>
      <c r="AF54" s="61"/>
      <c r="AG54" s="23">
        <f t="shared" si="1"/>
        <v>0</v>
      </c>
      <c r="AH54" s="24"/>
      <c r="AI54" s="24"/>
      <c r="AJ54" s="24"/>
      <c r="AK54" s="24"/>
      <c r="AL54" s="59"/>
      <c r="AQ54" s="40" t="s">
        <v>21</v>
      </c>
      <c r="AR54" s="40"/>
      <c r="AS54" s="40"/>
      <c r="AT54" s="40"/>
      <c r="AU54" s="40"/>
      <c r="AV54" s="40"/>
      <c r="AW54" s="40"/>
      <c r="AX54" s="40"/>
      <c r="AY54" s="40"/>
      <c r="AZ54" s="40"/>
    </row>
    <row r="55" ht="13.5" thickTop="1"/>
  </sheetData>
  <mergeCells count="351">
    <mergeCell ref="AQ52:AZ52"/>
    <mergeCell ref="AQ53:AZ53"/>
    <mergeCell ref="AQ54:AZ54"/>
    <mergeCell ref="H54:L54"/>
    <mergeCell ref="AG38:AL38"/>
    <mergeCell ref="AQ44:AZ45"/>
    <mergeCell ref="AQ39:AZ40"/>
    <mergeCell ref="H48:L48"/>
    <mergeCell ref="H49:L49"/>
    <mergeCell ref="H50:L50"/>
    <mergeCell ref="H51:L51"/>
    <mergeCell ref="H52:L52"/>
    <mergeCell ref="H53:L53"/>
    <mergeCell ref="AP21:AR22"/>
    <mergeCell ref="AM21:AO22"/>
    <mergeCell ref="AJ21:AL22"/>
    <mergeCell ref="AG21:AI22"/>
    <mergeCell ref="AV23:AX24"/>
    <mergeCell ref="AS23:AU24"/>
    <mergeCell ref="AV21:AX22"/>
    <mergeCell ref="AS21:AU22"/>
    <mergeCell ref="AG23:AI24"/>
    <mergeCell ref="AJ23:AL24"/>
    <mergeCell ref="AM23:AO24"/>
    <mergeCell ref="AP23:AR24"/>
    <mergeCell ref="AA23:AC24"/>
    <mergeCell ref="AA21:AC22"/>
    <mergeCell ref="AD21:AF22"/>
    <mergeCell ref="AD23:AF24"/>
    <mergeCell ref="U23:W24"/>
    <mergeCell ref="U21:W22"/>
    <mergeCell ref="X21:Z22"/>
    <mergeCell ref="X23:Z24"/>
    <mergeCell ref="O21:Q22"/>
    <mergeCell ref="O23:Q24"/>
    <mergeCell ref="R21:T22"/>
    <mergeCell ref="R23:T24"/>
    <mergeCell ref="I21:K22"/>
    <mergeCell ref="I23:K24"/>
    <mergeCell ref="L21:N22"/>
    <mergeCell ref="L23:N24"/>
    <mergeCell ref="C21:E22"/>
    <mergeCell ref="C23:E24"/>
    <mergeCell ref="F23:H24"/>
    <mergeCell ref="F21:H2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C38:E38"/>
    <mergeCell ref="F38:G38"/>
    <mergeCell ref="H38:L38"/>
    <mergeCell ref="AG39:AL39"/>
    <mergeCell ref="C39:E39"/>
    <mergeCell ref="Z38:AA38"/>
    <mergeCell ref="AB38:AF38"/>
    <mergeCell ref="Z39:AA39"/>
    <mergeCell ref="AB39:AF39"/>
    <mergeCell ref="M38:R38"/>
    <mergeCell ref="C45:E45"/>
    <mergeCell ref="C46:E46"/>
    <mergeCell ref="C47:E47"/>
    <mergeCell ref="C40:E40"/>
    <mergeCell ref="C41:E41"/>
    <mergeCell ref="C42:E42"/>
    <mergeCell ref="C43:E43"/>
    <mergeCell ref="C48:E48"/>
    <mergeCell ref="C49:E49"/>
    <mergeCell ref="C50:E50"/>
    <mergeCell ref="C51:E51"/>
    <mergeCell ref="C52:E52"/>
    <mergeCell ref="C53:E53"/>
    <mergeCell ref="C54:E54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H39:L39"/>
    <mergeCell ref="H40:L40"/>
    <mergeCell ref="H41:L41"/>
    <mergeCell ref="H42:L42"/>
    <mergeCell ref="H43:L43"/>
    <mergeCell ref="H44:L44"/>
    <mergeCell ref="H45:L45"/>
    <mergeCell ref="H46:L46"/>
    <mergeCell ref="H47:L47"/>
    <mergeCell ref="W38:Y38"/>
    <mergeCell ref="W39:Y39"/>
    <mergeCell ref="M39:R39"/>
    <mergeCell ref="M40:R40"/>
    <mergeCell ref="M45:R45"/>
    <mergeCell ref="A20:B20"/>
    <mergeCell ref="A21:B21"/>
    <mergeCell ref="A25:B25"/>
    <mergeCell ref="A24:B24"/>
    <mergeCell ref="M41:R41"/>
    <mergeCell ref="M42:R42"/>
    <mergeCell ref="M43:R43"/>
    <mergeCell ref="M44:R44"/>
    <mergeCell ref="C44:E44"/>
    <mergeCell ref="M51:R51"/>
    <mergeCell ref="M52:R52"/>
    <mergeCell ref="M53:R53"/>
    <mergeCell ref="M46:R46"/>
    <mergeCell ref="M47:R47"/>
    <mergeCell ref="M48:R48"/>
    <mergeCell ref="M49:R49"/>
    <mergeCell ref="M54:R54"/>
    <mergeCell ref="W40:Y40"/>
    <mergeCell ref="W42:Y42"/>
    <mergeCell ref="W44:Y44"/>
    <mergeCell ref="W46:Y46"/>
    <mergeCell ref="W48:Y48"/>
    <mergeCell ref="W50:Y50"/>
    <mergeCell ref="W52:Y52"/>
    <mergeCell ref="W54:Y54"/>
    <mergeCell ref="M50:R50"/>
    <mergeCell ref="Z40:AA40"/>
    <mergeCell ref="AB40:AF40"/>
    <mergeCell ref="AG40:AL40"/>
    <mergeCell ref="W41:Y41"/>
    <mergeCell ref="Z41:AA41"/>
    <mergeCell ref="AB41:AF41"/>
    <mergeCell ref="AG41:AL41"/>
    <mergeCell ref="Z42:AA42"/>
    <mergeCell ref="AB42:AF42"/>
    <mergeCell ref="AG42:AL42"/>
    <mergeCell ref="W43:Y43"/>
    <mergeCell ref="Z43:AA43"/>
    <mergeCell ref="AB43:AF43"/>
    <mergeCell ref="AG43:AL43"/>
    <mergeCell ref="Z44:AA44"/>
    <mergeCell ref="AB44:AF44"/>
    <mergeCell ref="AG44:AL44"/>
    <mergeCell ref="W45:Y45"/>
    <mergeCell ref="Z45:AA45"/>
    <mergeCell ref="AB45:AF45"/>
    <mergeCell ref="AG45:AL45"/>
    <mergeCell ref="Z46:AA46"/>
    <mergeCell ref="AB46:AF46"/>
    <mergeCell ref="AG46:AL46"/>
    <mergeCell ref="W47:Y47"/>
    <mergeCell ref="Z47:AA47"/>
    <mergeCell ref="AB47:AF47"/>
    <mergeCell ref="AG47:AL47"/>
    <mergeCell ref="Z48:AA48"/>
    <mergeCell ref="AB48:AF48"/>
    <mergeCell ref="AG48:AL48"/>
    <mergeCell ref="W49:Y49"/>
    <mergeCell ref="Z49:AA49"/>
    <mergeCell ref="AB49:AF49"/>
    <mergeCell ref="AG49:AL49"/>
    <mergeCell ref="AG50:AL50"/>
    <mergeCell ref="W51:Y51"/>
    <mergeCell ref="Z51:AA51"/>
    <mergeCell ref="AB51:AF51"/>
    <mergeCell ref="AG51:AL51"/>
    <mergeCell ref="W53:Y53"/>
    <mergeCell ref="Z53:AA53"/>
    <mergeCell ref="AB53:AF53"/>
    <mergeCell ref="AG53:AL53"/>
    <mergeCell ref="Z54:AA54"/>
    <mergeCell ref="AB54:AF54"/>
    <mergeCell ref="AG54:AL54"/>
    <mergeCell ref="AQ38:AZ38"/>
    <mergeCell ref="AQ43:AZ43"/>
    <mergeCell ref="Z52:AA52"/>
    <mergeCell ref="AB52:AF52"/>
    <mergeCell ref="AG52:AL52"/>
    <mergeCell ref="Z50:AA50"/>
    <mergeCell ref="AB50:AF50"/>
    <mergeCell ref="C10:E10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V33:AX33"/>
    <mergeCell ref="AY33:AZ33"/>
    <mergeCell ref="AM15:AO15"/>
    <mergeCell ref="AP15:AR15"/>
    <mergeCell ref="AS15:AU15"/>
    <mergeCell ref="AV15:AX15"/>
    <mergeCell ref="AY25:AZ25"/>
    <mergeCell ref="AY24:AZ24"/>
    <mergeCell ref="AY21:AZ21"/>
    <mergeCell ref="AY20:AZ20"/>
    <mergeCell ref="AJ33:AL33"/>
    <mergeCell ref="AM33:AO33"/>
    <mergeCell ref="AP33:AR33"/>
    <mergeCell ref="AS33:AU33"/>
    <mergeCell ref="X33:Z33"/>
    <mergeCell ref="AA33:AC33"/>
    <mergeCell ref="AD33:AF33"/>
    <mergeCell ref="AG33:AI33"/>
    <mergeCell ref="A32:B32"/>
    <mergeCell ref="AY32:AZ32"/>
    <mergeCell ref="A33:B33"/>
    <mergeCell ref="C33:E33"/>
    <mergeCell ref="F33:H33"/>
    <mergeCell ref="I33:K33"/>
    <mergeCell ref="L33:N33"/>
    <mergeCell ref="O33:Q33"/>
    <mergeCell ref="R33:T33"/>
    <mergeCell ref="U33:W33"/>
    <mergeCell ref="AM31:AO32"/>
    <mergeCell ref="AP31:AR32"/>
    <mergeCell ref="AS31:AU32"/>
    <mergeCell ref="AV31:AX32"/>
    <mergeCell ref="AA31:AC32"/>
    <mergeCell ref="AD31:AF32"/>
    <mergeCell ref="AG31:AI32"/>
    <mergeCell ref="AJ31:AL32"/>
    <mergeCell ref="AV29:AX30"/>
    <mergeCell ref="AY29:AZ29"/>
    <mergeCell ref="C31:E32"/>
    <mergeCell ref="F31:H32"/>
    <mergeCell ref="I31:K32"/>
    <mergeCell ref="L31:N32"/>
    <mergeCell ref="O31:Q32"/>
    <mergeCell ref="R31:T32"/>
    <mergeCell ref="U31:W32"/>
    <mergeCell ref="X31:Z32"/>
    <mergeCell ref="AJ29:AL30"/>
    <mergeCell ref="AM29:AO30"/>
    <mergeCell ref="AP29:AR30"/>
    <mergeCell ref="AS29:AU30"/>
    <mergeCell ref="X29:Z30"/>
    <mergeCell ref="AA29:AC30"/>
    <mergeCell ref="AD29:AF30"/>
    <mergeCell ref="AG29:AI30"/>
    <mergeCell ref="AV28:AX28"/>
    <mergeCell ref="AY28:AZ28"/>
    <mergeCell ref="A29:B29"/>
    <mergeCell ref="C29:E30"/>
    <mergeCell ref="F29:H30"/>
    <mergeCell ref="I29:K30"/>
    <mergeCell ref="L29:N30"/>
    <mergeCell ref="O29:Q30"/>
    <mergeCell ref="R29:T30"/>
    <mergeCell ref="U29:W30"/>
    <mergeCell ref="AJ28:AL28"/>
    <mergeCell ref="AM28:AO28"/>
    <mergeCell ref="AP28:AR28"/>
    <mergeCell ref="AS28:AU28"/>
    <mergeCell ref="X28:Z28"/>
    <mergeCell ref="AA28:AC28"/>
    <mergeCell ref="AD28:AF28"/>
    <mergeCell ref="AG28:AI28"/>
    <mergeCell ref="L28:N28"/>
    <mergeCell ref="O28:Q28"/>
    <mergeCell ref="R28:T28"/>
    <mergeCell ref="U28:W28"/>
    <mergeCell ref="A28:B28"/>
    <mergeCell ref="C28:E28"/>
    <mergeCell ref="F28:H28"/>
    <mergeCell ref="I28:K28"/>
  </mergeCells>
  <printOptions/>
  <pageMargins left="0.75" right="0.75" top="1" bottom="1" header="0.5" footer="0.5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van der Ploeg</dc:creator>
  <cp:keywords/>
  <dc:description/>
  <cp:lastModifiedBy>nessew</cp:lastModifiedBy>
  <cp:lastPrinted>2008-02-29T10:23:53Z</cp:lastPrinted>
  <dcterms:created xsi:type="dcterms:W3CDTF">2007-09-18T12:33:55Z</dcterms:created>
  <dcterms:modified xsi:type="dcterms:W3CDTF">2008-03-07T15:02:12Z</dcterms:modified>
  <cp:category/>
  <cp:version/>
  <cp:contentType/>
  <cp:contentStatus/>
</cp:coreProperties>
</file>